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drawings/drawing3.xml" ContentType="application/vnd.openxmlformats-officedocument.drawing+xml"/>
  <Override PartName="/xl/comments3.xml" ContentType="application/vnd.openxmlformats-officedocument.spreadsheetml.comments+xml"/>
  <Override PartName="/xl/drawings/drawing4.xml" ContentType="application/vnd.openxmlformats-officedocument.drawing+xml"/>
  <Override PartName="/xl/comments4.xml" ContentType="application/vnd.openxmlformats-officedocument.spreadsheetml.comments+xml"/>
  <Override PartName="/xl/drawings/drawing5.xml" ContentType="application/vnd.openxmlformats-officedocument.drawing+xml"/>
  <Override PartName="/xl/comments5.xml" ContentType="application/vnd.openxmlformats-officedocument.spreadsheetml.comments+xml"/>
  <Override PartName="/xl/drawings/drawing6.xml" ContentType="application/vnd.openxmlformats-officedocument.drawing+xml"/>
  <Override PartName="/xl/comments6.xml" ContentType="application/vnd.openxmlformats-officedocument.spreadsheetml.comments+xml"/>
  <Override PartName="/xl/drawings/drawing7.xml" ContentType="application/vnd.openxmlformats-officedocument.drawing+xml"/>
  <Override PartName="/xl/comments7.xml" ContentType="application/vnd.openxmlformats-officedocument.spreadsheetml.comments+xml"/>
  <Override PartName="/xl/drawings/drawing8.xml" ContentType="application/vnd.openxmlformats-officedocument.drawing+xml"/>
  <Override PartName="/xl/comments8.xml" ContentType="application/vnd.openxmlformats-officedocument.spreadsheetml.comments+xml"/>
  <Override PartName="/xl/drawings/drawing9.xml" ContentType="application/vnd.openxmlformats-officedocument.drawing+xml"/>
  <Override PartName="/xl/comments9.xml" ContentType="application/vnd.openxmlformats-officedocument.spreadsheetml.comments+xml"/>
  <Override PartName="/xl/drawings/drawing10.xml" ContentType="application/vnd.openxmlformats-officedocument.drawing+xml"/>
  <Override PartName="/xl/comments10.xml" ContentType="application/vnd.openxmlformats-officedocument.spreadsheetml.comments+xml"/>
  <Override PartName="/xl/drawings/drawing11.xml" ContentType="application/vnd.openxmlformats-officedocument.drawing+xml"/>
  <Override PartName="/xl/comments11.xml" ContentType="application/vnd.openxmlformats-officedocument.spreadsheetml.comments+xml"/>
  <Override PartName="/xl/drawings/drawing12.xml" ContentType="application/vnd.openxmlformats-officedocument.drawing+xml"/>
  <Override PartName="/xl/comments12.xml" ContentType="application/vnd.openxmlformats-officedocument.spreadsheetml.comments+xml"/>
  <Override PartName="/xl/drawings/drawing13.xml" ContentType="application/vnd.openxmlformats-officedocument.drawing+xml"/>
  <Override PartName="/xl/comments1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codeName="EstaPasta_de_trabalho" defaultThemeVersion="124226"/>
  <mc:AlternateContent xmlns:mc="http://schemas.openxmlformats.org/markup-compatibility/2006">
    <mc:Choice Requires="x15">
      <x15ac:absPath xmlns:x15ac="http://schemas.microsoft.com/office/spreadsheetml/2010/11/ac" url="I:\SEGECON\2. Atas SRP\UDESC\PE 1223.2024 SRP SGPE 32273.2024 - Licenças de Softwares - VIG. 02.12.2025\"/>
    </mc:Choice>
  </mc:AlternateContent>
  <xr:revisionPtr revIDLastSave="0" documentId="13_ncr:1_{8987B97A-E486-4CAB-85C6-FA9351A9BA6D}" xr6:coauthVersionLast="47" xr6:coauthVersionMax="47" xr10:uidLastSave="{00000000-0000-0000-0000-000000000000}"/>
  <bookViews>
    <workbookView xWindow="-120" yWindow="-120" windowWidth="29040" windowHeight="15720" tabRatio="689" activeTab="13" xr2:uid="{00000000-000D-0000-FFFF-FFFF00000000}"/>
  </bookViews>
  <sheets>
    <sheet name="REITORIA-SETIC" sheetId="75" r:id="rId1"/>
    <sheet name="ESAG" sheetId="79" r:id="rId2"/>
    <sheet name="CEAD" sheetId="80" r:id="rId3"/>
    <sheet name="CEART" sheetId="81" r:id="rId4"/>
    <sheet name="FAED" sheetId="82" r:id="rId5"/>
    <sheet name="CEFID" sheetId="83" r:id="rId6"/>
    <sheet name="CCT" sheetId="84" r:id="rId7"/>
    <sheet name="CAV" sheetId="85" r:id="rId8"/>
    <sheet name="CEAVI" sheetId="86" r:id="rId9"/>
    <sheet name="CEPLAN" sheetId="87" r:id="rId10"/>
    <sheet name="CEO" sheetId="88" r:id="rId11"/>
    <sheet name="CESFI" sheetId="89" r:id="rId12"/>
    <sheet name="CERES" sheetId="90" r:id="rId13"/>
    <sheet name="GESTOR" sheetId="78" r:id="rId14"/>
  </sheets>
  <definedNames>
    <definedName name="_xlnm._FilterDatabase" localSheetId="7" hidden="1">CAV!$A$3:$Z$30</definedName>
    <definedName name="_xlnm._FilterDatabase" localSheetId="6" hidden="1">CCT!$A$3:$Z$30</definedName>
    <definedName name="_xlnm._FilterDatabase" localSheetId="2" hidden="1">CEAD!$A$3:$Z$30</definedName>
    <definedName name="_xlnm._FilterDatabase" localSheetId="3" hidden="1">CEART!$A$3:$Z$30</definedName>
    <definedName name="_xlnm._FilterDatabase" localSheetId="8" hidden="1">CEAVI!$A$3:$Z$30</definedName>
    <definedName name="_xlnm._FilterDatabase" localSheetId="5" hidden="1">CEFID!$A$3:$Z$30</definedName>
    <definedName name="_xlnm._FilterDatabase" localSheetId="10" hidden="1">CEO!$A$3:$Z$30</definedName>
    <definedName name="_xlnm._FilterDatabase" localSheetId="9" hidden="1">CEPLAN!$A$3:$Z$30</definedName>
    <definedName name="_xlnm._FilterDatabase" localSheetId="12" hidden="1">CERES!$A$3:$Z$30</definedName>
    <definedName name="_xlnm._FilterDatabase" localSheetId="11" hidden="1">CESFI!$A$3:$Z$30</definedName>
    <definedName name="_xlnm._FilterDatabase" localSheetId="1" hidden="1">ESAG!$A$3:$Z$30</definedName>
    <definedName name="_xlnm._FilterDatabase" localSheetId="4" hidden="1">FAED!$A$3:$Z$30</definedName>
    <definedName name="_xlnm._FilterDatabase" localSheetId="0" hidden="1">'REITORIA-SETIC'!$A$3:$Z$30</definedName>
    <definedName name="diasuteis" localSheetId="7">#REF!</definedName>
    <definedName name="diasuteis" localSheetId="6">#REF!</definedName>
    <definedName name="diasuteis" localSheetId="2">#REF!</definedName>
    <definedName name="diasuteis" localSheetId="3">#REF!</definedName>
    <definedName name="diasuteis" localSheetId="8">#REF!</definedName>
    <definedName name="diasuteis" localSheetId="5">#REF!</definedName>
    <definedName name="diasuteis" localSheetId="10">#REF!</definedName>
    <definedName name="diasuteis" localSheetId="9">#REF!</definedName>
    <definedName name="diasuteis" localSheetId="12">#REF!</definedName>
    <definedName name="diasuteis" localSheetId="11">#REF!</definedName>
    <definedName name="diasuteis" localSheetId="1">#REF!</definedName>
    <definedName name="diasuteis" localSheetId="4">#REF!</definedName>
    <definedName name="diasuteis" localSheetId="0">#REF!</definedName>
    <definedName name="diasuteis">#REF!</definedName>
    <definedName name="Ferias">#REF!</definedName>
    <definedName name="RD">OFFSET(#REF!,(MATCH(SMALL(#REF!,ROW()-10),#REF!,0)-1),0)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M5" i="78" l="1"/>
  <c r="M6" i="78"/>
  <c r="M7" i="78"/>
  <c r="M8" i="78"/>
  <c r="M9" i="78"/>
  <c r="M10" i="78"/>
  <c r="M11" i="78"/>
  <c r="M12" i="78"/>
  <c r="M13" i="78"/>
  <c r="M14" i="78"/>
  <c r="M15" i="78"/>
  <c r="M16" i="78"/>
  <c r="M17" i="78"/>
  <c r="M18" i="78"/>
  <c r="M19" i="78"/>
  <c r="M20" i="78"/>
  <c r="M21" i="78"/>
  <c r="M22" i="78"/>
  <c r="M23" i="78"/>
  <c r="M24" i="78"/>
  <c r="M25" i="78"/>
  <c r="M26" i="78"/>
  <c r="M27" i="78"/>
  <c r="M28" i="78"/>
  <c r="M29" i="78"/>
  <c r="I5" i="78"/>
  <c r="I6" i="78"/>
  <c r="I7" i="78"/>
  <c r="I8" i="78"/>
  <c r="I9" i="78"/>
  <c r="I10" i="78"/>
  <c r="I11" i="78"/>
  <c r="I12" i="78"/>
  <c r="L12" i="78" s="1"/>
  <c r="I13" i="78"/>
  <c r="I14" i="78"/>
  <c r="L14" i="78" s="1"/>
  <c r="I15" i="78"/>
  <c r="I16" i="78"/>
  <c r="I17" i="78"/>
  <c r="I18" i="78"/>
  <c r="L18" i="78" s="1"/>
  <c r="I19" i="78"/>
  <c r="L19" i="78" s="1"/>
  <c r="I20" i="78"/>
  <c r="L20" i="78" s="1"/>
  <c r="I21" i="78"/>
  <c r="L21" i="78" s="1"/>
  <c r="I22" i="78"/>
  <c r="L22" i="78" s="1"/>
  <c r="I23" i="78"/>
  <c r="L23" i="78" s="1"/>
  <c r="I24" i="78"/>
  <c r="I25" i="78"/>
  <c r="L25" i="78" s="1"/>
  <c r="I26" i="78"/>
  <c r="I27" i="78"/>
  <c r="L27" i="78" s="1"/>
  <c r="I28" i="78"/>
  <c r="L28" i="78" s="1"/>
  <c r="I29" i="78"/>
  <c r="L29" i="78" s="1"/>
  <c r="I4" i="78"/>
  <c r="L4" i="78" s="1"/>
  <c r="Z30" i="90"/>
  <c r="T30" i="90"/>
  <c r="S30" i="90"/>
  <c r="R30" i="90"/>
  <c r="Q30" i="90"/>
  <c r="P30" i="90"/>
  <c r="O30" i="90"/>
  <c r="N30" i="90"/>
  <c r="M30" i="90"/>
  <c r="L30" i="90"/>
  <c r="I30" i="90"/>
  <c r="J29" i="90"/>
  <c r="K29" i="90" s="1"/>
  <c r="J28" i="90"/>
  <c r="K28" i="90" s="1"/>
  <c r="J27" i="90"/>
  <c r="K27" i="90" s="1"/>
  <c r="J26" i="90"/>
  <c r="K26" i="90" s="1"/>
  <c r="J25" i="90"/>
  <c r="K25" i="90" s="1"/>
  <c r="J24" i="90"/>
  <c r="K24" i="90" s="1"/>
  <c r="J23" i="90"/>
  <c r="K23" i="90" s="1"/>
  <c r="J22" i="90"/>
  <c r="K22" i="90" s="1"/>
  <c r="J21" i="90"/>
  <c r="K21" i="90" s="1"/>
  <c r="J20" i="90"/>
  <c r="K20" i="90" s="1"/>
  <c r="J19" i="90"/>
  <c r="K19" i="90" s="1"/>
  <c r="J18" i="90"/>
  <c r="K18" i="90" s="1"/>
  <c r="J17" i="90"/>
  <c r="K17" i="90" s="1"/>
  <c r="J16" i="90"/>
  <c r="K16" i="90" s="1"/>
  <c r="J15" i="90"/>
  <c r="K15" i="90" s="1"/>
  <c r="J14" i="90"/>
  <c r="K14" i="90" s="1"/>
  <c r="J13" i="90"/>
  <c r="K13" i="90" s="1"/>
  <c r="J12" i="90"/>
  <c r="K12" i="90" s="1"/>
  <c r="J11" i="90"/>
  <c r="K11" i="90" s="1"/>
  <c r="J10" i="90"/>
  <c r="K10" i="90" s="1"/>
  <c r="J9" i="90"/>
  <c r="K9" i="90" s="1"/>
  <c r="J8" i="90"/>
  <c r="K8" i="90" s="1"/>
  <c r="J7" i="90"/>
  <c r="K7" i="90" s="1"/>
  <c r="J6" i="90"/>
  <c r="J5" i="90"/>
  <c r="K5" i="90" s="1"/>
  <c r="J4" i="90"/>
  <c r="K4" i="90" s="1"/>
  <c r="Z30" i="89"/>
  <c r="T30" i="89"/>
  <c r="S30" i="89"/>
  <c r="R30" i="89"/>
  <c r="Q30" i="89"/>
  <c r="P30" i="89"/>
  <c r="O30" i="89"/>
  <c r="N30" i="89"/>
  <c r="M30" i="89"/>
  <c r="L30" i="89"/>
  <c r="I30" i="89"/>
  <c r="J29" i="89"/>
  <c r="K29" i="89" s="1"/>
  <c r="J28" i="89"/>
  <c r="K28" i="89" s="1"/>
  <c r="J27" i="89"/>
  <c r="K27" i="89" s="1"/>
  <c r="J26" i="89"/>
  <c r="K26" i="89" s="1"/>
  <c r="J25" i="89"/>
  <c r="K25" i="89" s="1"/>
  <c r="J24" i="89"/>
  <c r="K24" i="89" s="1"/>
  <c r="J23" i="89"/>
  <c r="K23" i="89" s="1"/>
  <c r="J22" i="89"/>
  <c r="K22" i="89" s="1"/>
  <c r="J21" i="89"/>
  <c r="K21" i="89" s="1"/>
  <c r="J20" i="89"/>
  <c r="K20" i="89" s="1"/>
  <c r="J19" i="89"/>
  <c r="K19" i="89" s="1"/>
  <c r="J18" i="89"/>
  <c r="K18" i="89" s="1"/>
  <c r="J17" i="89"/>
  <c r="K17" i="89" s="1"/>
  <c r="J16" i="89"/>
  <c r="K16" i="89" s="1"/>
  <c r="J15" i="89"/>
  <c r="K15" i="89" s="1"/>
  <c r="J14" i="89"/>
  <c r="K14" i="89" s="1"/>
  <c r="J13" i="89"/>
  <c r="K13" i="89" s="1"/>
  <c r="J12" i="89"/>
  <c r="K12" i="89" s="1"/>
  <c r="J11" i="89"/>
  <c r="K11" i="89" s="1"/>
  <c r="J10" i="89"/>
  <c r="K10" i="89" s="1"/>
  <c r="J9" i="89"/>
  <c r="K9" i="89" s="1"/>
  <c r="J8" i="89"/>
  <c r="K8" i="89" s="1"/>
  <c r="J7" i="89"/>
  <c r="K7" i="89" s="1"/>
  <c r="J6" i="89"/>
  <c r="K6" i="89" s="1"/>
  <c r="J5" i="89"/>
  <c r="K5" i="89" s="1"/>
  <c r="J4" i="89"/>
  <c r="Z30" i="88"/>
  <c r="T30" i="88"/>
  <c r="S30" i="88"/>
  <c r="R30" i="88"/>
  <c r="Q30" i="88"/>
  <c r="P30" i="88"/>
  <c r="O30" i="88"/>
  <c r="N30" i="88"/>
  <c r="M30" i="88"/>
  <c r="L30" i="88"/>
  <c r="I30" i="88"/>
  <c r="J29" i="88"/>
  <c r="K29" i="88" s="1"/>
  <c r="J28" i="88"/>
  <c r="K28" i="88" s="1"/>
  <c r="J27" i="88"/>
  <c r="K27" i="88" s="1"/>
  <c r="J26" i="88"/>
  <c r="K26" i="88" s="1"/>
  <c r="J25" i="88"/>
  <c r="K25" i="88" s="1"/>
  <c r="J24" i="88"/>
  <c r="K24" i="88" s="1"/>
  <c r="J23" i="88"/>
  <c r="K23" i="88" s="1"/>
  <c r="J22" i="88"/>
  <c r="K22" i="88" s="1"/>
  <c r="J21" i="88"/>
  <c r="K21" i="88" s="1"/>
  <c r="J20" i="88"/>
  <c r="K20" i="88" s="1"/>
  <c r="J19" i="88"/>
  <c r="K19" i="88" s="1"/>
  <c r="J18" i="88"/>
  <c r="K18" i="88" s="1"/>
  <c r="J17" i="88"/>
  <c r="K17" i="88" s="1"/>
  <c r="J16" i="88"/>
  <c r="K16" i="88" s="1"/>
  <c r="J15" i="88"/>
  <c r="K15" i="88" s="1"/>
  <c r="J14" i="88"/>
  <c r="K14" i="88" s="1"/>
  <c r="J13" i="88"/>
  <c r="K13" i="88" s="1"/>
  <c r="J12" i="88"/>
  <c r="K12" i="88" s="1"/>
  <c r="J11" i="88"/>
  <c r="K11" i="88" s="1"/>
  <c r="J10" i="88"/>
  <c r="K10" i="88" s="1"/>
  <c r="J9" i="88"/>
  <c r="K9" i="88" s="1"/>
  <c r="J8" i="88"/>
  <c r="K8" i="88" s="1"/>
  <c r="J7" i="88"/>
  <c r="K7" i="88" s="1"/>
  <c r="J6" i="88"/>
  <c r="K6" i="88" s="1"/>
  <c r="J5" i="88"/>
  <c r="K5" i="88" s="1"/>
  <c r="J4" i="88"/>
  <c r="K4" i="88" s="1"/>
  <c r="Z30" i="87"/>
  <c r="T30" i="87"/>
  <c r="S30" i="87"/>
  <c r="R30" i="87"/>
  <c r="Q30" i="87"/>
  <c r="P30" i="87"/>
  <c r="O30" i="87"/>
  <c r="N30" i="87"/>
  <c r="M30" i="87"/>
  <c r="L30" i="87"/>
  <c r="I30" i="87"/>
  <c r="J29" i="87"/>
  <c r="K29" i="87" s="1"/>
  <c r="J28" i="87"/>
  <c r="K28" i="87" s="1"/>
  <c r="J27" i="87"/>
  <c r="K27" i="87" s="1"/>
  <c r="J26" i="87"/>
  <c r="K26" i="87" s="1"/>
  <c r="J25" i="87"/>
  <c r="K25" i="87" s="1"/>
  <c r="J24" i="87"/>
  <c r="K24" i="87" s="1"/>
  <c r="J23" i="87"/>
  <c r="K23" i="87" s="1"/>
  <c r="J22" i="87"/>
  <c r="K22" i="87" s="1"/>
  <c r="J21" i="87"/>
  <c r="K21" i="87" s="1"/>
  <c r="J20" i="87"/>
  <c r="K20" i="87" s="1"/>
  <c r="J19" i="87"/>
  <c r="K19" i="87" s="1"/>
  <c r="J18" i="87"/>
  <c r="K18" i="87" s="1"/>
  <c r="J17" i="87"/>
  <c r="K17" i="87" s="1"/>
  <c r="J16" i="87"/>
  <c r="K16" i="87" s="1"/>
  <c r="J15" i="87"/>
  <c r="K15" i="87" s="1"/>
  <c r="J14" i="87"/>
  <c r="K14" i="87" s="1"/>
  <c r="J13" i="87"/>
  <c r="K13" i="87" s="1"/>
  <c r="J12" i="87"/>
  <c r="K12" i="87" s="1"/>
  <c r="J11" i="87"/>
  <c r="K11" i="87" s="1"/>
  <c r="J10" i="87"/>
  <c r="K10" i="87" s="1"/>
  <c r="J9" i="87"/>
  <c r="K9" i="87" s="1"/>
  <c r="J8" i="87"/>
  <c r="K8" i="87" s="1"/>
  <c r="J7" i="87"/>
  <c r="K7" i="87" s="1"/>
  <c r="J6" i="87"/>
  <c r="K6" i="87" s="1"/>
  <c r="J5" i="87"/>
  <c r="K5" i="87" s="1"/>
  <c r="J4" i="87"/>
  <c r="K4" i="87" s="1"/>
  <c r="Z30" i="86"/>
  <c r="T30" i="86"/>
  <c r="S30" i="86"/>
  <c r="R30" i="86"/>
  <c r="Q30" i="86"/>
  <c r="P30" i="86"/>
  <c r="O30" i="86"/>
  <c r="N30" i="86"/>
  <c r="M30" i="86"/>
  <c r="L30" i="86"/>
  <c r="I30" i="86"/>
  <c r="J29" i="86"/>
  <c r="K29" i="86" s="1"/>
  <c r="J28" i="86"/>
  <c r="K28" i="86" s="1"/>
  <c r="J27" i="86"/>
  <c r="K27" i="86" s="1"/>
  <c r="J26" i="86"/>
  <c r="K26" i="86" s="1"/>
  <c r="J25" i="86"/>
  <c r="K25" i="86" s="1"/>
  <c r="J24" i="86"/>
  <c r="K24" i="86" s="1"/>
  <c r="J23" i="86"/>
  <c r="K23" i="86" s="1"/>
  <c r="J22" i="86"/>
  <c r="K22" i="86" s="1"/>
  <c r="J21" i="86"/>
  <c r="K21" i="86" s="1"/>
  <c r="J20" i="86"/>
  <c r="K20" i="86" s="1"/>
  <c r="J19" i="86"/>
  <c r="K19" i="86" s="1"/>
  <c r="J18" i="86"/>
  <c r="K18" i="86" s="1"/>
  <c r="J17" i="86"/>
  <c r="K17" i="86" s="1"/>
  <c r="J16" i="86"/>
  <c r="K16" i="86" s="1"/>
  <c r="J15" i="86"/>
  <c r="K15" i="86" s="1"/>
  <c r="J14" i="86"/>
  <c r="K14" i="86" s="1"/>
  <c r="J13" i="86"/>
  <c r="K13" i="86" s="1"/>
  <c r="J12" i="86"/>
  <c r="K12" i="86" s="1"/>
  <c r="J11" i="86"/>
  <c r="K11" i="86" s="1"/>
  <c r="J10" i="86"/>
  <c r="K10" i="86" s="1"/>
  <c r="J9" i="86"/>
  <c r="K9" i="86" s="1"/>
  <c r="J8" i="86"/>
  <c r="K8" i="86" s="1"/>
  <c r="J7" i="86"/>
  <c r="K7" i="86" s="1"/>
  <c r="J6" i="86"/>
  <c r="K6" i="86" s="1"/>
  <c r="J5" i="86"/>
  <c r="K5" i="86" s="1"/>
  <c r="J4" i="86"/>
  <c r="Z30" i="85"/>
  <c r="T30" i="85"/>
  <c r="S30" i="85"/>
  <c r="R30" i="85"/>
  <c r="Q30" i="85"/>
  <c r="P30" i="85"/>
  <c r="O30" i="85"/>
  <c r="N30" i="85"/>
  <c r="M30" i="85"/>
  <c r="L30" i="85"/>
  <c r="I30" i="85"/>
  <c r="J29" i="85"/>
  <c r="K29" i="85" s="1"/>
  <c r="J28" i="85"/>
  <c r="K28" i="85" s="1"/>
  <c r="J27" i="85"/>
  <c r="K27" i="85" s="1"/>
  <c r="J26" i="85"/>
  <c r="K26" i="85" s="1"/>
  <c r="J25" i="85"/>
  <c r="K25" i="85" s="1"/>
  <c r="J24" i="85"/>
  <c r="K24" i="85" s="1"/>
  <c r="J23" i="85"/>
  <c r="K23" i="85" s="1"/>
  <c r="J22" i="85"/>
  <c r="K22" i="85" s="1"/>
  <c r="J21" i="85"/>
  <c r="K21" i="85" s="1"/>
  <c r="J20" i="85"/>
  <c r="K20" i="85" s="1"/>
  <c r="J19" i="85"/>
  <c r="K19" i="85" s="1"/>
  <c r="J18" i="85"/>
  <c r="K18" i="85" s="1"/>
  <c r="J17" i="85"/>
  <c r="K17" i="85" s="1"/>
  <c r="J16" i="85"/>
  <c r="K16" i="85" s="1"/>
  <c r="J15" i="85"/>
  <c r="K15" i="85" s="1"/>
  <c r="J14" i="85"/>
  <c r="K14" i="85" s="1"/>
  <c r="J13" i="85"/>
  <c r="K13" i="85" s="1"/>
  <c r="J12" i="85"/>
  <c r="K12" i="85" s="1"/>
  <c r="J11" i="85"/>
  <c r="K11" i="85" s="1"/>
  <c r="J10" i="85"/>
  <c r="K10" i="85" s="1"/>
  <c r="J9" i="85"/>
  <c r="K9" i="85" s="1"/>
  <c r="J8" i="85"/>
  <c r="K8" i="85" s="1"/>
  <c r="J7" i="85"/>
  <c r="K7" i="85" s="1"/>
  <c r="J6" i="85"/>
  <c r="K6" i="85" s="1"/>
  <c r="J5" i="85"/>
  <c r="K5" i="85" s="1"/>
  <c r="J4" i="85"/>
  <c r="K4" i="85" s="1"/>
  <c r="Z30" i="84"/>
  <c r="T30" i="84"/>
  <c r="S30" i="84"/>
  <c r="R30" i="84"/>
  <c r="Q30" i="84"/>
  <c r="P30" i="84"/>
  <c r="O30" i="84"/>
  <c r="N30" i="84"/>
  <c r="M30" i="84"/>
  <c r="L30" i="84"/>
  <c r="I30" i="84"/>
  <c r="J29" i="84"/>
  <c r="K29" i="84" s="1"/>
  <c r="J28" i="84"/>
  <c r="K28" i="84" s="1"/>
  <c r="J27" i="84"/>
  <c r="K27" i="84" s="1"/>
  <c r="J26" i="84"/>
  <c r="K26" i="84" s="1"/>
  <c r="J25" i="84"/>
  <c r="K25" i="84" s="1"/>
  <c r="J24" i="84"/>
  <c r="K24" i="84" s="1"/>
  <c r="J23" i="84"/>
  <c r="K23" i="84" s="1"/>
  <c r="J22" i="84"/>
  <c r="K22" i="84" s="1"/>
  <c r="J21" i="84"/>
  <c r="K21" i="84" s="1"/>
  <c r="J20" i="84"/>
  <c r="K20" i="84" s="1"/>
  <c r="J19" i="84"/>
  <c r="K19" i="84" s="1"/>
  <c r="J18" i="84"/>
  <c r="K18" i="84" s="1"/>
  <c r="J17" i="84"/>
  <c r="K17" i="84" s="1"/>
  <c r="J16" i="84"/>
  <c r="K16" i="84" s="1"/>
  <c r="J15" i="84"/>
  <c r="K15" i="84" s="1"/>
  <c r="J14" i="84"/>
  <c r="K14" i="84" s="1"/>
  <c r="J13" i="84"/>
  <c r="K13" i="84" s="1"/>
  <c r="J12" i="84"/>
  <c r="K12" i="84" s="1"/>
  <c r="J11" i="84"/>
  <c r="K11" i="84" s="1"/>
  <c r="J10" i="84"/>
  <c r="K10" i="84" s="1"/>
  <c r="J9" i="84"/>
  <c r="K9" i="84" s="1"/>
  <c r="J8" i="84"/>
  <c r="K8" i="84" s="1"/>
  <c r="J7" i="84"/>
  <c r="K7" i="84" s="1"/>
  <c r="J6" i="84"/>
  <c r="K6" i="84" s="1"/>
  <c r="J5" i="84"/>
  <c r="K5" i="84" s="1"/>
  <c r="J4" i="84"/>
  <c r="K4" i="84" s="1"/>
  <c r="Z30" i="83"/>
  <c r="T30" i="83"/>
  <c r="S30" i="83"/>
  <c r="R30" i="83"/>
  <c r="Q30" i="83"/>
  <c r="P30" i="83"/>
  <c r="O30" i="83"/>
  <c r="N30" i="83"/>
  <c r="M30" i="83"/>
  <c r="L30" i="83"/>
  <c r="I30" i="83"/>
  <c r="J29" i="83"/>
  <c r="K29" i="83" s="1"/>
  <c r="J28" i="83"/>
  <c r="K28" i="83" s="1"/>
  <c r="J27" i="83"/>
  <c r="K27" i="83" s="1"/>
  <c r="J26" i="83"/>
  <c r="K26" i="83" s="1"/>
  <c r="J25" i="83"/>
  <c r="K25" i="83" s="1"/>
  <c r="J24" i="83"/>
  <c r="K24" i="83" s="1"/>
  <c r="J23" i="83"/>
  <c r="K23" i="83" s="1"/>
  <c r="J22" i="83"/>
  <c r="K22" i="83" s="1"/>
  <c r="J21" i="83"/>
  <c r="K21" i="83" s="1"/>
  <c r="J20" i="83"/>
  <c r="K20" i="83" s="1"/>
  <c r="J19" i="83"/>
  <c r="K19" i="83" s="1"/>
  <c r="J18" i="83"/>
  <c r="K18" i="83" s="1"/>
  <c r="J17" i="83"/>
  <c r="K17" i="83" s="1"/>
  <c r="J16" i="83"/>
  <c r="K16" i="83" s="1"/>
  <c r="J15" i="83"/>
  <c r="K15" i="83" s="1"/>
  <c r="J14" i="83"/>
  <c r="K14" i="83" s="1"/>
  <c r="J13" i="83"/>
  <c r="K13" i="83" s="1"/>
  <c r="J12" i="83"/>
  <c r="K12" i="83" s="1"/>
  <c r="J11" i="83"/>
  <c r="K11" i="83" s="1"/>
  <c r="J10" i="83"/>
  <c r="K10" i="83" s="1"/>
  <c r="J9" i="83"/>
  <c r="K9" i="83" s="1"/>
  <c r="J8" i="83"/>
  <c r="K8" i="83" s="1"/>
  <c r="J7" i="83"/>
  <c r="K7" i="83" s="1"/>
  <c r="J6" i="83"/>
  <c r="K6" i="83" s="1"/>
  <c r="J5" i="83"/>
  <c r="J4" i="83"/>
  <c r="K4" i="83" s="1"/>
  <c r="Z30" i="82"/>
  <c r="T30" i="82"/>
  <c r="S30" i="82"/>
  <c r="R30" i="82"/>
  <c r="Q30" i="82"/>
  <c r="P30" i="82"/>
  <c r="O30" i="82"/>
  <c r="N30" i="82"/>
  <c r="M30" i="82"/>
  <c r="L30" i="82"/>
  <c r="I30" i="82"/>
  <c r="J29" i="82"/>
  <c r="K29" i="82" s="1"/>
  <c r="J28" i="82"/>
  <c r="K28" i="82" s="1"/>
  <c r="J27" i="82"/>
  <c r="K27" i="82" s="1"/>
  <c r="J26" i="82"/>
  <c r="K26" i="82" s="1"/>
  <c r="J25" i="82"/>
  <c r="K25" i="82" s="1"/>
  <c r="J24" i="82"/>
  <c r="K24" i="82" s="1"/>
  <c r="J23" i="82"/>
  <c r="K23" i="82" s="1"/>
  <c r="J22" i="82"/>
  <c r="K22" i="82" s="1"/>
  <c r="J21" i="82"/>
  <c r="K21" i="82" s="1"/>
  <c r="J20" i="82"/>
  <c r="K20" i="82" s="1"/>
  <c r="J19" i="82"/>
  <c r="K19" i="82" s="1"/>
  <c r="J18" i="82"/>
  <c r="K18" i="82" s="1"/>
  <c r="J17" i="82"/>
  <c r="K17" i="82" s="1"/>
  <c r="J16" i="82"/>
  <c r="K16" i="82" s="1"/>
  <c r="J15" i="82"/>
  <c r="K15" i="82" s="1"/>
  <c r="J14" i="82"/>
  <c r="K14" i="82" s="1"/>
  <c r="J13" i="82"/>
  <c r="K13" i="82" s="1"/>
  <c r="J12" i="82"/>
  <c r="K12" i="82" s="1"/>
  <c r="J11" i="82"/>
  <c r="K11" i="82" s="1"/>
  <c r="J10" i="82"/>
  <c r="K10" i="82" s="1"/>
  <c r="J9" i="82"/>
  <c r="K9" i="82" s="1"/>
  <c r="J8" i="82"/>
  <c r="K8" i="82" s="1"/>
  <c r="J7" i="82"/>
  <c r="K7" i="82" s="1"/>
  <c r="J6" i="82"/>
  <c r="K6" i="82" s="1"/>
  <c r="J5" i="82"/>
  <c r="K5" i="82" s="1"/>
  <c r="J4" i="82"/>
  <c r="Z30" i="81"/>
  <c r="T30" i="81"/>
  <c r="S30" i="81"/>
  <c r="R30" i="81"/>
  <c r="Q30" i="81"/>
  <c r="P30" i="81"/>
  <c r="O30" i="81"/>
  <c r="N30" i="81"/>
  <c r="M30" i="81"/>
  <c r="L30" i="81"/>
  <c r="I30" i="81"/>
  <c r="J29" i="81"/>
  <c r="K29" i="81" s="1"/>
  <c r="J28" i="81"/>
  <c r="K28" i="81" s="1"/>
  <c r="J27" i="81"/>
  <c r="K27" i="81" s="1"/>
  <c r="J26" i="81"/>
  <c r="K26" i="81" s="1"/>
  <c r="J25" i="81"/>
  <c r="K25" i="81" s="1"/>
  <c r="J24" i="81"/>
  <c r="K24" i="81" s="1"/>
  <c r="J23" i="81"/>
  <c r="K23" i="81" s="1"/>
  <c r="J22" i="81"/>
  <c r="K22" i="81" s="1"/>
  <c r="J21" i="81"/>
  <c r="K21" i="81" s="1"/>
  <c r="J20" i="81"/>
  <c r="K20" i="81" s="1"/>
  <c r="J19" i="81"/>
  <c r="K19" i="81" s="1"/>
  <c r="J18" i="81"/>
  <c r="K18" i="81" s="1"/>
  <c r="J17" i="81"/>
  <c r="K17" i="81" s="1"/>
  <c r="J16" i="81"/>
  <c r="K16" i="81" s="1"/>
  <c r="J15" i="81"/>
  <c r="K15" i="81" s="1"/>
  <c r="J14" i="81"/>
  <c r="K14" i="81" s="1"/>
  <c r="J13" i="81"/>
  <c r="K13" i="81" s="1"/>
  <c r="J12" i="81"/>
  <c r="K12" i="81" s="1"/>
  <c r="J11" i="81"/>
  <c r="K11" i="81" s="1"/>
  <c r="J10" i="81"/>
  <c r="K10" i="81" s="1"/>
  <c r="J9" i="81"/>
  <c r="K9" i="81" s="1"/>
  <c r="J8" i="81"/>
  <c r="K8" i="81" s="1"/>
  <c r="J7" i="81"/>
  <c r="K7" i="81" s="1"/>
  <c r="J6" i="81"/>
  <c r="K6" i="81" s="1"/>
  <c r="J5" i="81"/>
  <c r="K5" i="81" s="1"/>
  <c r="J4" i="81"/>
  <c r="K4" i="81" s="1"/>
  <c r="Z30" i="80"/>
  <c r="T30" i="80"/>
  <c r="S30" i="80"/>
  <c r="R30" i="80"/>
  <c r="Q30" i="80"/>
  <c r="P30" i="80"/>
  <c r="O30" i="80"/>
  <c r="N30" i="80"/>
  <c r="M30" i="80"/>
  <c r="L30" i="80"/>
  <c r="I30" i="80"/>
  <c r="J29" i="80"/>
  <c r="K29" i="80" s="1"/>
  <c r="J28" i="80"/>
  <c r="K28" i="80" s="1"/>
  <c r="J27" i="80"/>
  <c r="K27" i="80" s="1"/>
  <c r="J26" i="80"/>
  <c r="K26" i="80" s="1"/>
  <c r="J25" i="80"/>
  <c r="K25" i="80" s="1"/>
  <c r="J24" i="80"/>
  <c r="K24" i="80" s="1"/>
  <c r="J23" i="80"/>
  <c r="K23" i="80" s="1"/>
  <c r="J22" i="80"/>
  <c r="K22" i="80" s="1"/>
  <c r="J21" i="80"/>
  <c r="K21" i="80" s="1"/>
  <c r="J20" i="80"/>
  <c r="K20" i="80" s="1"/>
  <c r="J19" i="80"/>
  <c r="K19" i="80" s="1"/>
  <c r="J18" i="80"/>
  <c r="K18" i="80" s="1"/>
  <c r="J17" i="80"/>
  <c r="K17" i="80" s="1"/>
  <c r="J16" i="80"/>
  <c r="K16" i="80" s="1"/>
  <c r="J15" i="80"/>
  <c r="K15" i="80" s="1"/>
  <c r="J14" i="80"/>
  <c r="K14" i="80" s="1"/>
  <c r="J13" i="80"/>
  <c r="K13" i="80" s="1"/>
  <c r="J12" i="80"/>
  <c r="K12" i="80" s="1"/>
  <c r="J11" i="80"/>
  <c r="K11" i="80" s="1"/>
  <c r="J10" i="80"/>
  <c r="K10" i="80" s="1"/>
  <c r="J9" i="80"/>
  <c r="K9" i="80" s="1"/>
  <c r="J8" i="80"/>
  <c r="K8" i="80" s="1"/>
  <c r="J7" i="80"/>
  <c r="J6" i="80"/>
  <c r="K6" i="80" s="1"/>
  <c r="J5" i="80"/>
  <c r="K5" i="80" s="1"/>
  <c r="J4" i="80"/>
  <c r="K4" i="80" s="1"/>
  <c r="Z30" i="79"/>
  <c r="T30" i="79"/>
  <c r="S30" i="79"/>
  <c r="R30" i="79"/>
  <c r="Q30" i="79"/>
  <c r="P30" i="79"/>
  <c r="O30" i="79"/>
  <c r="N30" i="79"/>
  <c r="M30" i="79"/>
  <c r="L30" i="79"/>
  <c r="I30" i="79"/>
  <c r="J29" i="79"/>
  <c r="K29" i="79" s="1"/>
  <c r="J28" i="79"/>
  <c r="K28" i="79" s="1"/>
  <c r="J27" i="79"/>
  <c r="K27" i="79" s="1"/>
  <c r="J26" i="79"/>
  <c r="K26" i="79" s="1"/>
  <c r="J25" i="79"/>
  <c r="K25" i="79" s="1"/>
  <c r="J24" i="79"/>
  <c r="K24" i="79" s="1"/>
  <c r="J23" i="79"/>
  <c r="K23" i="79" s="1"/>
  <c r="J22" i="79"/>
  <c r="K22" i="79" s="1"/>
  <c r="J21" i="79"/>
  <c r="K21" i="79" s="1"/>
  <c r="J20" i="79"/>
  <c r="K20" i="79" s="1"/>
  <c r="J19" i="79"/>
  <c r="K19" i="79" s="1"/>
  <c r="J18" i="79"/>
  <c r="K18" i="79" s="1"/>
  <c r="J17" i="79"/>
  <c r="K17" i="79" s="1"/>
  <c r="J16" i="79"/>
  <c r="K16" i="79" s="1"/>
  <c r="J15" i="79"/>
  <c r="K15" i="79" s="1"/>
  <c r="J14" i="79"/>
  <c r="K14" i="79" s="1"/>
  <c r="J13" i="79"/>
  <c r="K13" i="79" s="1"/>
  <c r="J12" i="79"/>
  <c r="K12" i="79" s="1"/>
  <c r="J11" i="79"/>
  <c r="K11" i="79" s="1"/>
  <c r="J10" i="79"/>
  <c r="K10" i="79" s="1"/>
  <c r="J9" i="79"/>
  <c r="K9" i="79" s="1"/>
  <c r="J8" i="79"/>
  <c r="K8" i="79" s="1"/>
  <c r="J7" i="79"/>
  <c r="K7" i="79" s="1"/>
  <c r="J6" i="79"/>
  <c r="K6" i="79" s="1"/>
  <c r="J5" i="79"/>
  <c r="K5" i="79" s="1"/>
  <c r="J4" i="79"/>
  <c r="I30" i="75"/>
  <c r="J4" i="75"/>
  <c r="L30" i="75"/>
  <c r="J10" i="75"/>
  <c r="K10" i="75" s="1"/>
  <c r="J11" i="75"/>
  <c r="K11" i="75" s="1"/>
  <c r="J12" i="75"/>
  <c r="K12" i="75" s="1"/>
  <c r="J13" i="75"/>
  <c r="K13" i="75" s="1"/>
  <c r="J14" i="75"/>
  <c r="K14" i="75" s="1"/>
  <c r="J15" i="75"/>
  <c r="K15" i="75" s="1"/>
  <c r="J16" i="75"/>
  <c r="K16" i="75" s="1"/>
  <c r="J17" i="75"/>
  <c r="K17" i="75" s="1"/>
  <c r="J18" i="75"/>
  <c r="K18" i="75" s="1"/>
  <c r="J19" i="75"/>
  <c r="K19" i="75" s="1"/>
  <c r="J20" i="75"/>
  <c r="K20" i="75" s="1"/>
  <c r="J21" i="75"/>
  <c r="K21" i="75" s="1"/>
  <c r="J22" i="75"/>
  <c r="K22" i="75" s="1"/>
  <c r="J23" i="75"/>
  <c r="K23" i="75" s="1"/>
  <c r="J24" i="75"/>
  <c r="K24" i="75" s="1"/>
  <c r="J25" i="75"/>
  <c r="K25" i="75" s="1"/>
  <c r="J26" i="75"/>
  <c r="K26" i="75" s="1"/>
  <c r="J27" i="75"/>
  <c r="K27" i="75" s="1"/>
  <c r="J28" i="75"/>
  <c r="K28" i="75" s="1"/>
  <c r="J29" i="75"/>
  <c r="K29" i="75" s="1"/>
  <c r="M30" i="75"/>
  <c r="N30" i="75"/>
  <c r="O30" i="75"/>
  <c r="P30" i="75"/>
  <c r="Q30" i="75"/>
  <c r="R30" i="75"/>
  <c r="S30" i="75"/>
  <c r="T30" i="75"/>
  <c r="Z30" i="75"/>
  <c r="J27" i="78" l="1"/>
  <c r="J26" i="78"/>
  <c r="J19" i="78"/>
  <c r="J18" i="78"/>
  <c r="J10" i="78"/>
  <c r="K10" i="78" s="1"/>
  <c r="J11" i="78"/>
  <c r="J25" i="78"/>
  <c r="J17" i="78"/>
  <c r="J4" i="78"/>
  <c r="K4" i="78" s="1"/>
  <c r="J24" i="78"/>
  <c r="J16" i="78"/>
  <c r="J23" i="78"/>
  <c r="J15" i="78"/>
  <c r="J22" i="78"/>
  <c r="K22" i="78" s="1"/>
  <c r="J14" i="78"/>
  <c r="J29" i="78"/>
  <c r="J21" i="78"/>
  <c r="J13" i="78"/>
  <c r="J28" i="78"/>
  <c r="J20" i="78"/>
  <c r="J12" i="78"/>
  <c r="L24" i="78"/>
  <c r="L16" i="78"/>
  <c r="L26" i="78"/>
  <c r="L17" i="78"/>
  <c r="L13" i="78"/>
  <c r="L15" i="78"/>
  <c r="I30" i="78"/>
  <c r="L11" i="78"/>
  <c r="J30" i="90"/>
  <c r="K6" i="90"/>
  <c r="J30" i="89"/>
  <c r="K4" i="89"/>
  <c r="J30" i="88"/>
  <c r="J30" i="87"/>
  <c r="J30" i="86"/>
  <c r="K4" i="86"/>
  <c r="J30" i="85"/>
  <c r="J30" i="84"/>
  <c r="J30" i="83"/>
  <c r="K5" i="83"/>
  <c r="J30" i="82"/>
  <c r="K4" i="82"/>
  <c r="J30" i="81"/>
  <c r="J30" i="80"/>
  <c r="K7" i="80"/>
  <c r="J30" i="79"/>
  <c r="K4" i="79"/>
  <c r="L7" i="78"/>
  <c r="L8" i="78"/>
  <c r="L9" i="78"/>
  <c r="L10" i="78"/>
  <c r="J9" i="75"/>
  <c r="J9" i="78" s="1"/>
  <c r="K9" i="78" s="1"/>
  <c r="J5" i="75"/>
  <c r="J5" i="78" s="1"/>
  <c r="K5" i="78" s="1"/>
  <c r="J6" i="75"/>
  <c r="J6" i="78" s="1"/>
  <c r="K6" i="78" s="1"/>
  <c r="J7" i="75"/>
  <c r="J7" i="78" s="1"/>
  <c r="K7" i="78" s="1"/>
  <c r="J8" i="75"/>
  <c r="J8" i="78" s="1"/>
  <c r="K8" i="78" s="1"/>
  <c r="K28" i="78" l="1"/>
  <c r="K18" i="78"/>
  <c r="K19" i="78"/>
  <c r="K24" i="78"/>
  <c r="K20" i="78"/>
  <c r="K23" i="78"/>
  <c r="K11" i="78"/>
  <c r="K14" i="78"/>
  <c r="K25" i="78"/>
  <c r="K29" i="78"/>
  <c r="K17" i="78"/>
  <c r="K27" i="78"/>
  <c r="K26" i="78"/>
  <c r="J30" i="78"/>
  <c r="K21" i="78"/>
  <c r="K12" i="78"/>
  <c r="K15" i="78"/>
  <c r="K13" i="78"/>
  <c r="K16" i="78"/>
  <c r="K6" i="75"/>
  <c r="K5" i="75"/>
  <c r="K9" i="75"/>
  <c r="K8" i="75"/>
  <c r="K7" i="75"/>
  <c r="K30" i="78" l="1"/>
  <c r="I36" i="78"/>
  <c r="I35" i="78"/>
  <c r="I34" i="78"/>
  <c r="L6" i="78" l="1"/>
  <c r="L5" i="78" l="1"/>
  <c r="L30" i="78" l="1"/>
  <c r="M37" i="78" s="1"/>
  <c r="J30" i="75"/>
  <c r="M4" i="78" l="1"/>
  <c r="K4" i="75"/>
  <c r="M30" i="78" l="1"/>
  <c r="M38" i="78" s="1"/>
  <c r="M40" i="78"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LETÍCIA-SEGECON/FPOLIS</author>
  </authors>
  <commentList>
    <comment ref="I2" authorId="0" shapeId="0" xr:uid="{0F85C592-58BF-436C-9C9E-97805477F60E}">
      <text>
        <r>
          <rPr>
            <b/>
            <sz val="10"/>
            <color indexed="81"/>
            <rFont val="Segoe UI"/>
            <family val="2"/>
          </rPr>
          <t>LETÍCIA-SEGECON/FPOLIS:</t>
        </r>
        <r>
          <rPr>
            <sz val="10"/>
            <color indexed="81"/>
            <rFont val="Segoe UI"/>
            <family val="2"/>
          </rPr>
          <t xml:space="preserve">
Conforme item 6.2.2. do Termo de Referência - Anexo I do Edital.</t>
        </r>
      </text>
    </comment>
  </commentList>
</comments>
</file>

<file path=xl/comments10.xml><?xml version="1.0" encoding="utf-8"?>
<comments xmlns="http://schemas.openxmlformats.org/spreadsheetml/2006/main" xmlns:mc="http://schemas.openxmlformats.org/markup-compatibility/2006" xmlns:xr="http://schemas.microsoft.com/office/spreadsheetml/2014/revision" mc:Ignorable="xr">
  <authors>
    <author>LETÍCIA-SEGECON/FPOLIS</author>
  </authors>
  <commentList>
    <comment ref="I2" authorId="0" shapeId="0" xr:uid="{5C7CBD48-5A11-4736-ACC4-66AD202BB023}">
      <text>
        <r>
          <rPr>
            <b/>
            <sz val="10"/>
            <color indexed="81"/>
            <rFont val="Segoe UI"/>
            <family val="2"/>
          </rPr>
          <t>LETÍCIA-SEGECON/FPOLIS:</t>
        </r>
        <r>
          <rPr>
            <sz val="10"/>
            <color indexed="81"/>
            <rFont val="Segoe UI"/>
            <family val="2"/>
          </rPr>
          <t xml:space="preserve">
Conforme item 6.2.2. do Termo de Referência - Anexo I do Edital.</t>
        </r>
      </text>
    </comment>
  </commentList>
</comments>
</file>

<file path=xl/comments11.xml><?xml version="1.0" encoding="utf-8"?>
<comments xmlns="http://schemas.openxmlformats.org/spreadsheetml/2006/main" xmlns:mc="http://schemas.openxmlformats.org/markup-compatibility/2006" xmlns:xr="http://schemas.microsoft.com/office/spreadsheetml/2014/revision" mc:Ignorable="xr">
  <authors>
    <author>LETÍCIA-SEGECON/FPOLIS</author>
  </authors>
  <commentList>
    <comment ref="I2" authorId="0" shapeId="0" xr:uid="{B664EDE0-4F46-49CB-B555-BE8A392D8FE6}">
      <text>
        <r>
          <rPr>
            <b/>
            <sz val="10"/>
            <color indexed="81"/>
            <rFont val="Segoe UI"/>
            <family val="2"/>
          </rPr>
          <t>LETÍCIA-SEGECON/FPOLIS:</t>
        </r>
        <r>
          <rPr>
            <sz val="10"/>
            <color indexed="81"/>
            <rFont val="Segoe UI"/>
            <family val="2"/>
          </rPr>
          <t xml:space="preserve">
Conforme item 6.2.2. do Termo de Referência - Anexo I do Edital.</t>
        </r>
      </text>
    </comment>
  </commentList>
</comments>
</file>

<file path=xl/comments12.xml><?xml version="1.0" encoding="utf-8"?>
<comments xmlns="http://schemas.openxmlformats.org/spreadsheetml/2006/main" xmlns:mc="http://schemas.openxmlformats.org/markup-compatibility/2006" xmlns:xr="http://schemas.microsoft.com/office/spreadsheetml/2014/revision" mc:Ignorable="xr">
  <authors>
    <author>LETÍCIA-SEGECON/FPOLIS</author>
  </authors>
  <commentList>
    <comment ref="I2" authorId="0" shapeId="0" xr:uid="{DDF83CD9-BE51-437A-AE14-F79937DA40AB}">
      <text>
        <r>
          <rPr>
            <b/>
            <sz val="10"/>
            <color indexed="81"/>
            <rFont val="Segoe UI"/>
            <family val="2"/>
          </rPr>
          <t>LETÍCIA-SEGECON/FPOLIS:</t>
        </r>
        <r>
          <rPr>
            <sz val="10"/>
            <color indexed="81"/>
            <rFont val="Segoe UI"/>
            <family val="2"/>
          </rPr>
          <t xml:space="preserve">
Conforme item 6.2.2. do Termo de Referência - Anexo I do Edital.</t>
        </r>
      </text>
    </comment>
  </commentList>
</comments>
</file>

<file path=xl/comments13.xml><?xml version="1.0" encoding="utf-8"?>
<comments xmlns="http://schemas.openxmlformats.org/spreadsheetml/2006/main" xmlns:mc="http://schemas.openxmlformats.org/markup-compatibility/2006" xmlns:xr="http://schemas.microsoft.com/office/spreadsheetml/2014/revision" mc:Ignorable="xr">
  <authors>
    <author>LETÍCIA-SEGECON/FPOLIS</author>
  </authors>
  <commentList>
    <comment ref="I2" authorId="0" shapeId="0" xr:uid="{C537A66A-41B4-40E7-99FA-0B2A8AA212FC}">
      <text>
        <r>
          <rPr>
            <b/>
            <sz val="10"/>
            <color indexed="81"/>
            <rFont val="Segoe UI"/>
            <family val="2"/>
          </rPr>
          <t>LETÍCIA-SEGECON/FPOLIS:</t>
        </r>
        <r>
          <rPr>
            <sz val="10"/>
            <color indexed="81"/>
            <rFont val="Segoe UI"/>
            <family val="2"/>
          </rPr>
          <t xml:space="preserve">
Conforme item 6.2.2. do Termo de Referência - Anexo I do Edital.</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LETÍCIA-SEGECON/FPOLIS</author>
  </authors>
  <commentList>
    <comment ref="I2" authorId="0" shapeId="0" xr:uid="{DD329749-64C2-451F-836D-EA0CE50D9E01}">
      <text>
        <r>
          <rPr>
            <b/>
            <sz val="10"/>
            <color indexed="81"/>
            <rFont val="Segoe UI"/>
            <family val="2"/>
          </rPr>
          <t>LETÍCIA-SEGECON/FPOLIS:</t>
        </r>
        <r>
          <rPr>
            <sz val="10"/>
            <color indexed="81"/>
            <rFont val="Segoe UI"/>
            <family val="2"/>
          </rPr>
          <t xml:space="preserve">
Conforme item 6.2.2. do Termo de Referência - Anexo I do Edital.</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LETÍCIA-SEGECON/FPOLIS</author>
  </authors>
  <commentList>
    <comment ref="I2" authorId="0" shapeId="0" xr:uid="{28B57945-B7E1-4556-B330-C45485C8D7DA}">
      <text>
        <r>
          <rPr>
            <b/>
            <sz val="10"/>
            <color indexed="81"/>
            <rFont val="Segoe UI"/>
            <family val="2"/>
          </rPr>
          <t>LETÍCIA-SEGECON/FPOLIS:</t>
        </r>
        <r>
          <rPr>
            <sz val="10"/>
            <color indexed="81"/>
            <rFont val="Segoe UI"/>
            <family val="2"/>
          </rPr>
          <t xml:space="preserve">
Conforme item 6.2.2. do Termo de Referência - Anexo I do Edital.</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LETÍCIA-SEGECON/FPOLIS</author>
  </authors>
  <commentList>
    <comment ref="I2" authorId="0" shapeId="0" xr:uid="{9DAB2565-AB78-4413-9159-11F9B2ECEFF8}">
      <text>
        <r>
          <rPr>
            <b/>
            <sz val="10"/>
            <color indexed="81"/>
            <rFont val="Segoe UI"/>
            <family val="2"/>
          </rPr>
          <t>LETÍCIA-SEGECON/FPOLIS:</t>
        </r>
        <r>
          <rPr>
            <sz val="10"/>
            <color indexed="81"/>
            <rFont val="Segoe UI"/>
            <family val="2"/>
          </rPr>
          <t xml:space="preserve">
Conforme item 6.2.2. do Termo de Referência - Anexo I do Edital.</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LETÍCIA-SEGECON/FPOLIS</author>
  </authors>
  <commentList>
    <comment ref="I2" authorId="0" shapeId="0" xr:uid="{50AD0DE2-0880-42D4-880F-2EA8635DD434}">
      <text>
        <r>
          <rPr>
            <b/>
            <sz val="10"/>
            <color indexed="81"/>
            <rFont val="Segoe UI"/>
            <family val="2"/>
          </rPr>
          <t>LETÍCIA-SEGECON/FPOLIS:</t>
        </r>
        <r>
          <rPr>
            <sz val="10"/>
            <color indexed="81"/>
            <rFont val="Segoe UI"/>
            <family val="2"/>
          </rPr>
          <t xml:space="preserve">
Conforme item 6.2.2. do Termo de Referência - Anexo I do Edital.</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LETÍCIA-SEGECON/FPOLIS</author>
  </authors>
  <commentList>
    <comment ref="I2" authorId="0" shapeId="0" xr:uid="{DB6950CE-7622-4523-9253-855FFE9B86F3}">
      <text>
        <r>
          <rPr>
            <b/>
            <sz val="10"/>
            <color indexed="81"/>
            <rFont val="Segoe UI"/>
            <family val="2"/>
          </rPr>
          <t>LETÍCIA-SEGECON/FPOLIS:</t>
        </r>
        <r>
          <rPr>
            <sz val="10"/>
            <color indexed="81"/>
            <rFont val="Segoe UI"/>
            <family val="2"/>
          </rPr>
          <t xml:space="preserve">
Conforme item 6.2.2. do Termo de Referência - Anexo I do Edital.</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LETÍCIA-SEGECON/FPOLIS</author>
  </authors>
  <commentList>
    <comment ref="I2" authorId="0" shapeId="0" xr:uid="{EF931108-CE3A-4970-BC71-A4E529E6DDCF}">
      <text>
        <r>
          <rPr>
            <b/>
            <sz val="10"/>
            <color indexed="81"/>
            <rFont val="Segoe UI"/>
            <family val="2"/>
          </rPr>
          <t>LETÍCIA-SEGECON/FPOLIS:</t>
        </r>
        <r>
          <rPr>
            <sz val="10"/>
            <color indexed="81"/>
            <rFont val="Segoe UI"/>
            <family val="2"/>
          </rPr>
          <t xml:space="preserve">
Conforme item 6.2.2. do Termo de Referência - Anexo I do Edital.</t>
        </r>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LETÍCIA-SEGECON/FPOLIS</author>
  </authors>
  <commentList>
    <comment ref="I2" authorId="0" shapeId="0" xr:uid="{C9BA1F4E-8A60-4BED-8B14-397DCA86B889}">
      <text>
        <r>
          <rPr>
            <b/>
            <sz val="10"/>
            <color indexed="81"/>
            <rFont val="Segoe UI"/>
            <family val="2"/>
          </rPr>
          <t>LETÍCIA-SEGECON/FPOLIS:</t>
        </r>
        <r>
          <rPr>
            <sz val="10"/>
            <color indexed="81"/>
            <rFont val="Segoe UI"/>
            <family val="2"/>
          </rPr>
          <t xml:space="preserve">
Conforme item 6.2.2. do Termo de Referência - Anexo I do Edital.</t>
        </r>
      </text>
    </comment>
  </commentList>
</comments>
</file>

<file path=xl/comments9.xml><?xml version="1.0" encoding="utf-8"?>
<comments xmlns="http://schemas.openxmlformats.org/spreadsheetml/2006/main" xmlns:mc="http://schemas.openxmlformats.org/markup-compatibility/2006" xmlns:xr="http://schemas.microsoft.com/office/spreadsheetml/2014/revision" mc:Ignorable="xr">
  <authors>
    <author>LETÍCIA-SEGECON/FPOLIS</author>
  </authors>
  <commentList>
    <comment ref="I2" authorId="0" shapeId="0" xr:uid="{BDB74D14-FAFC-41F5-8B19-F53A722EC955}">
      <text>
        <r>
          <rPr>
            <b/>
            <sz val="10"/>
            <color indexed="81"/>
            <rFont val="Segoe UI"/>
            <family val="2"/>
          </rPr>
          <t>LETÍCIA-SEGECON/FPOLIS:</t>
        </r>
        <r>
          <rPr>
            <sz val="10"/>
            <color indexed="81"/>
            <rFont val="Segoe UI"/>
            <family val="2"/>
          </rPr>
          <t xml:space="preserve">
Conforme item 6.2.2. do Termo de Referência - Anexo I do Edital.</t>
        </r>
      </text>
    </comment>
  </commentList>
</comments>
</file>

<file path=xl/sharedStrings.xml><?xml version="1.0" encoding="utf-8"?>
<sst xmlns="http://schemas.openxmlformats.org/spreadsheetml/2006/main" count="2300" uniqueCount="107">
  <si>
    <t>Saldo / Automático</t>
  </si>
  <si>
    <t>ALERTA</t>
  </si>
  <si>
    <t>Item</t>
  </si>
  <si>
    <t>Unidade</t>
  </si>
  <si>
    <t>Lote</t>
  </si>
  <si>
    <t>Qtde Registrada</t>
  </si>
  <si>
    <t>Quantidade Utilizada</t>
  </si>
  <si>
    <t>SALDO</t>
  </si>
  <si>
    <t>Valor Total Registrado</t>
  </si>
  <si>
    <t>Valor Total Utilizado</t>
  </si>
  <si>
    <t>Valor Total da Ata com Aditivo</t>
  </si>
  <si>
    <t>Valor Utilizado</t>
  </si>
  <si>
    <t>% Aditivos</t>
  </si>
  <si>
    <t>% Utilizado</t>
  </si>
  <si>
    <t>Detalhamento</t>
  </si>
  <si>
    <t>Empresa</t>
  </si>
  <si>
    <r>
      <t xml:space="preserve">Especificação - </t>
    </r>
    <r>
      <rPr>
        <i/>
        <sz val="8"/>
        <color indexed="8"/>
        <rFont val="Arial"/>
        <family val="2"/>
      </rPr>
      <t>conforme complementação memorial descritivo.</t>
    </r>
  </si>
  <si>
    <t>Preço Unitário</t>
  </si>
  <si>
    <t>MARCA/MODELO</t>
  </si>
  <si>
    <t>AF nº /2024 Qtde. DT</t>
  </si>
  <si>
    <t>Descrição (complementação no Anexo I - TR)</t>
  </si>
  <si>
    <t>Qtde REGISTRADA</t>
  </si>
  <si>
    <r>
      <rPr>
        <b/>
        <sz val="11"/>
        <rFont val="Calibri"/>
        <family val="2"/>
        <scheme val="minor"/>
      </rPr>
      <t>OBS:</t>
    </r>
    <r>
      <rPr>
        <sz val="11"/>
        <color rgb="FF0066FF"/>
        <rFont val="Calibri"/>
        <family val="2"/>
        <scheme val="minor"/>
      </rPr>
      <t xml:space="preserve"> </t>
    </r>
    <r>
      <rPr>
        <b/>
        <u/>
        <sz val="11"/>
        <rFont val="Calibri"/>
        <family val="2"/>
        <scheme val="minor"/>
      </rPr>
      <t xml:space="preserve">VALOR MÍNIMO </t>
    </r>
    <r>
      <rPr>
        <u/>
        <sz val="11"/>
        <rFont val="Calibri"/>
        <family val="2"/>
        <scheme val="minor"/>
      </rPr>
      <t>DA AF</t>
    </r>
    <r>
      <rPr>
        <sz val="11"/>
        <rFont val="Calibri"/>
        <family val="2"/>
        <scheme val="minor"/>
      </rPr>
      <t xml:space="preserve">: </t>
    </r>
    <r>
      <rPr>
        <b/>
        <sz val="11"/>
        <rFont val="Calibri"/>
        <family val="2"/>
        <scheme val="minor"/>
      </rPr>
      <t>R$ 500,00</t>
    </r>
  </si>
  <si>
    <r>
      <t xml:space="preserve">VIGÊNCIA DA ATA:  </t>
    </r>
    <r>
      <rPr>
        <sz val="11"/>
        <rFont val="Calibri"/>
        <family val="2"/>
        <scheme val="minor"/>
      </rPr>
      <t xml:space="preserve">02/12/2024 </t>
    </r>
    <r>
      <rPr>
        <b/>
        <sz val="11"/>
        <rFont val="Calibri"/>
        <family val="2"/>
        <scheme val="minor"/>
      </rPr>
      <t>até 02/12/2025.</t>
    </r>
  </si>
  <si>
    <t>...../...../2025</t>
  </si>
  <si>
    <t>Marca/Modelo</t>
  </si>
  <si>
    <t>CONTROLE DO GESTOR:</t>
  </si>
  <si>
    <t>Adobe Creative Cloud for VIP - Educacional - Licenças para uso Educacional - Named Novo (subscrição 36 meses)</t>
  </si>
  <si>
    <t>Adobe Creative Cloud for VIP - Educacional - Licenças para uso Educacional - Named Novo (subscrição 48 meses)</t>
  </si>
  <si>
    <t>Adobe Creative Cloud for VIP - Educacional - Licenças para uso Educacional - SDL Novo (subscrição 36 meses)</t>
  </si>
  <si>
    <t>Adobe Creative Cloud for VIP - Educacional - Licenças para uso Educacional - SDL Novo (subscrição 48 meses)</t>
  </si>
  <si>
    <t>Adobe Acrobat Pro (subscrição 12 meses)</t>
  </si>
  <si>
    <t>Flickr Pro (subscrição 12 meses)</t>
  </si>
  <si>
    <t>StreamYard Basic (subscrição 12 meses)</t>
  </si>
  <si>
    <t>EpidemicSound (subscrição 12 meses)</t>
  </si>
  <si>
    <t>NetSpot Enterprise (perpétua)</t>
  </si>
  <si>
    <t>Zoom Meetings Educacional (subscrição 48 meses)</t>
  </si>
  <si>
    <t>Dassault Systèmes upgrade da licença atual, incluindo: SIMULIA Abaqus Unified FEA RESEARCH Com 03 anos de Manutenção (05 Interactive Seats + 25 Execute Tokens) + BETACAE ANSA RESEARCH Licença Por 03 anos (equivale a 1 licença) + SIMULIA Abaqus Unified FEA TEACHING Com 03 anos de Manutenção com 20 acessos simultâneos do Abaqus. Fornecedor com comprovação de revenda do Abaqus e BetaCAE ANSA no Brasil. (subscrição 36 meses)</t>
  </si>
  <si>
    <t>Multisim (licença de servidor para 20 usuários simultâneos, subscrição 12 meses)</t>
  </si>
  <si>
    <t>Wolfram Mathematica (site license, subscrição 36 meses)</t>
  </si>
  <si>
    <t>Pix4D Mapper - Perpétuo - Suporte e atualização 12 meses. Versão Educacional</t>
  </si>
  <si>
    <t xml:space="preserve">Pix4D React - Perpétuo - Suporte e atualização 12 meses - Versão Educacional  </t>
  </si>
  <si>
    <t>Pix4D Matic - Perpétuo - Suporte e atualização 12 meses. Versão Educacional</t>
  </si>
  <si>
    <t xml:space="preserve">Pix4D Fields - Perpétuo - Suporte e atualização 12 meses. Versão Educacional. </t>
  </si>
  <si>
    <t xml:space="preserve">Pix4D Cloud - Anual com 2500 créditos </t>
  </si>
  <si>
    <t>Orihalcon Amateras Dome Player</t>
  </si>
  <si>
    <t>aSc TimeTables Premium (subscrição 12 meses)</t>
  </si>
  <si>
    <t>Chat GPT - Plano Plus (subscrição 12 meses)</t>
  </si>
  <si>
    <t>PowerAdmin File Sight Ultra (perpétua)</t>
  </si>
  <si>
    <t>Software Atendimento Remoto (Pacote com 2 licenças/acesso simultâneo) – 36 Meses: A ferramenta deve possuir funcionalidades similares ao Anydek (versão ADVANCED), com no mínimo 50 usuários licenciados e 40 conexões de saída simultâneas. Deve permitir conexão remota sem instalação ou plugins, com acesso autônomo e desatendido via senha, transferência de arquivos integrada, execução sem privilégios administrativos, personalização da experiência de área de trabalho remoto, compatibilidade com Linux CentOS, Debian, Fedora, Ubuntu, Windows 7, 8.1, 10, 11, Server 2012, 2016, 2019, Mac OS, iOS e Android. Necessário criptografia ponta a ponta, duplo fator de autenticação, registro de logs, reinicialização remota, inicialização autônoma (Wake-On-Lan), Alias personalizados, lembrança de configurações de sessões, atualizações gratuitas. Todos os elementos de software devem estar disponíveis para acesso e download no site oficial do fabricante. Deve permitir controle, organização e gerenciamento de licenças e usuários na plataforma online da desenvolvedora sem custos adicionais, configuração de "NAME SPACE" ou análogo, configuração de ACLs, 1 ambiente com 2 operadores e adicionais conforme necessidade para cada Coordenadoria de Informática dos Centros de Ensino e equivalente na Reitoria. O software deve estar em conformidade com as certificações ISO 27001 e ISO 9001.</t>
  </si>
  <si>
    <t>Software Atendimento Remoto (Pacote com 3 licenças/acesso simultâneo) – 36 Meses: A ferramenta deve possuir funcionalidades similares ao Anydek (versão ADVANCED), com no mínimo 50 usuários licenciados e 40 conexões de saída simultâneas. Deve permitir conexão remota sem instalação ou plugins, com acesso autônomo e desatendido via senha, transferência de arquivos integrada, execução sem privilégios administrativos, personalização da experiência de área de trabalho remoto, compatibilidade com Linux CentOS, Debian, Fedora, Ubuntu, Windows 7, 8.1, 10, 11, Server 2012, 2016, 2019, Mac OS, iOS e Android. Necessário criptografia ponta a ponta, duplo fator de autenticação, registro de logs, reinicialização remota, inicialização autônoma (Wake-On-Lan), Alias personalizados, lembrança de configurações de sessões, atualizações gratuitas. Todos os elementos de software devem estar disponíveis para acesso e download no site oficial do fabricante. Deve permitir controle, organização e gerenciamento de licenças e usuários na plataforma online da desenvolvedora sem custos adicionais, configuração de "NAME SPACE" ou análogo, configuração de ACLs, 1 ambiente com 2 operadores e adicionais conforme necessidade para cada Coordenadoria de Informática dos Centros de Ensino e equivalente na Reitoria. O software deve estar em conformidade com as certificações ISO 27001 e ISO 9001.</t>
  </si>
  <si>
    <t>Software Atendimento Remoto (Pacote com 4 licenças/acesso simultâneo) – 36 Meses: A ferramenta deve possuir funcionalidades similares ao Anydek (versão ADVANCED), com no mínimo 50 usuários licenciados e 40 conexões de saída simultâneas. Deve permitir conexão remota sem instalação ou plugins, com acesso autônomo e desatendido via senha, transferência de arquivos integrada, execução sem privilégios administrativos, personalização da experiência de área de trabalho remoto, compatibilidade com Linux CentOS, Debian, Fedora, Ubuntu, Windows 7, 8.1, 10, 11, Server 2012, 2016, 2019, Mac OS, iOS e Android. Necessário criptografia ponta a ponta, duplo fator de autenticação, registro de logs, reinicialização remota, inicialização autônoma (Wake-On-Lan), Alias personalizados, lembrança de configurações de sessões, atualizações gratuitas. Todos os elementos de software devem estar disponíveis para acesso e download no site oficial do fabricante. Deve permitir controle, organização e gerenciamento de licenças e usuários na plataforma online da desenvolvedora sem custos adicionais, configuração de "NAME SPACE" ou análogo, configuração de ACLs, 1 ambiente com 2 operadores e adicionais conforme necessidade para cada Coordenadoria de Informática dos Centros de Ensino e equivalente na Reitoria. O software deve estar em conformidade com as certificações ISO 27001 e ISO 9001.</t>
  </si>
  <si>
    <t>Software Atendimento Remoto (Pacote com 8 licenças/acesso simultâneo) – 36 Meses: A ferramenta deve possuir funcionalidades similares ao Anydek (versão ADVANCED), com no mínimo 50 usuários licenciados e 40 conexões de saída simultâneas. Deve permitir conexão remota sem instalação ou plugins, com acesso autônomo e desatendido via senha, transferência de arquivos integrada, execução sem privilégios administrativos, personalização da experiência de área de trabalho remoto, compatibilidade com Linux CentOS, Debian, Fedora, Ubuntu, Windows 7, 8.1, 10, 11, Server 2012, 2016, 2019, Mac OS, iOS e Android. Necessário criptografia ponta a ponta, duplo fator de autenticação, registro de logs, reinicialização remota, inicialização autônoma (Wake-On-Lan), Alias personalizados, lembrança de configurações de sessões, atualizações gratuitas. Todos os elementos de software devem estar disponíveis para acesso e download no site oficial do fabricante. Deve permitir controle, organização e gerenciamento de licenças e usuários na plataforma online da desenvolvedora sem custos adicionais, configuração de "NAME SPACE" ou análogo, configuração de ACLs, 1 ambiente com 2 operadores e adicionais conforme necessidade para cada Coordenadoria de Informática dos Centros de Ensino e equivalente na Reitoria. O software deve estar em conformidade com as certificações ISO 27001 e ISO 9001.</t>
  </si>
  <si>
    <t xml:space="preserve">Adobe/Creative NAMED-3 anos </t>
  </si>
  <si>
    <t xml:space="preserve">Adobe/Creative NAMED-4anos </t>
  </si>
  <si>
    <t xml:space="preserve">Adobe/Creative SDL-3anos </t>
  </si>
  <si>
    <t xml:space="preserve">Adobe/Creative SDL-4anos </t>
  </si>
  <si>
    <t xml:space="preserve">Adobe/Acrobat-12 meses </t>
  </si>
  <si>
    <t>Flickr/Pro 12 meses</t>
  </si>
  <si>
    <t xml:space="preserve">StreamYard/Teams 12 meses </t>
  </si>
  <si>
    <t xml:space="preserve">Epidemic Sound/12 meses </t>
  </si>
  <si>
    <t xml:space="preserve">NetSpot/Enterprise </t>
  </si>
  <si>
    <t>Zoom/Educacional</t>
  </si>
  <si>
    <t>Dassault Système/SIMULIA Abaqus</t>
  </si>
  <si>
    <t xml:space="preserve">Multisim/Grupo de Licenças 20 </t>
  </si>
  <si>
    <t>Wolfram/Mathematica</t>
  </si>
  <si>
    <t xml:space="preserve">PIX4D/MAPPER </t>
  </si>
  <si>
    <t xml:space="preserve">PIX4D/MATIC </t>
  </si>
  <si>
    <t xml:space="preserve">PIX4D/DREACT </t>
  </si>
  <si>
    <t xml:space="preserve">PIX4D/FIELDS </t>
  </si>
  <si>
    <t xml:space="preserve">PIX4D/CLOUD </t>
  </si>
  <si>
    <t>Orialcon/Standard Version</t>
  </si>
  <si>
    <t>ASc Timetables/Premium</t>
  </si>
  <si>
    <t xml:space="preserve">Openai/ChatGPT Plus </t>
  </si>
  <si>
    <t>Power Admin/Power Admin File Sight Ultra Perpetual</t>
  </si>
  <si>
    <t xml:space="preserve">TeamViewer/Corporate </t>
  </si>
  <si>
    <t>449040.94</t>
  </si>
  <si>
    <t>licença</t>
  </si>
  <si>
    <r>
      <t xml:space="preserve">PE 1223/2024 SRP </t>
    </r>
    <r>
      <rPr>
        <sz val="11"/>
        <rFont val="Calibri"/>
        <family val="2"/>
        <scheme val="minor"/>
      </rPr>
      <t>(SGPE DE ORIGEM: 32273/2024)</t>
    </r>
  </si>
  <si>
    <t>MAPDATA TECNOLOGIA, INFORMÁTICA E COMÉRCIO LTDA, CNPJ: 66.582.784/0001-11</t>
  </si>
  <si>
    <t>MKC SOLUÇÕES LTDA, CNPJ: 53.892.574/0001-88</t>
  </si>
  <si>
    <t>THC ASSESSORIA E TECNOLOGIA LTDA, CNPJ: 37.912.883/0001-16</t>
  </si>
  <si>
    <t>SSV SOFTWARE LTDA, CNPJ: 13.654.935/0001-33</t>
  </si>
  <si>
    <t xml:space="preserve">MOVX TECNOLOGIA LTDA, CNPJ: 35.486.862/0001-50 </t>
  </si>
  <si>
    <t>SKA AUTOMAÇÃO DE ENGENHARIAS LTDA, CNPJ: 81.329.823/0001-67</t>
  </si>
  <si>
    <t xml:space="preserve">SANTIAGO &amp; CINTRA IMPORTAÇÃO E EXPORTAÇÃO LTDA, CNPJ: 51.536.795/0006-00 </t>
  </si>
  <si>
    <t>LENI S SILVA DE LUCENA - EPP, CNPJ: 21.142.448/0001-10</t>
  </si>
  <si>
    <t>WEIKAN COMÉRCIO E SERVIÇOS LTDA, CNPJ: 09.159.503/0001-89</t>
  </si>
  <si>
    <r>
      <t xml:space="preserve">CENTRO PARTICIPANTE: </t>
    </r>
    <r>
      <rPr>
        <b/>
        <sz val="11"/>
        <rFont val="Calibri"/>
        <family val="2"/>
        <scheme val="minor"/>
      </rPr>
      <t>CEAD</t>
    </r>
  </si>
  <si>
    <r>
      <t xml:space="preserve">CENTRO PARTICIPANTE: </t>
    </r>
    <r>
      <rPr>
        <b/>
        <sz val="11"/>
        <rFont val="Calibri"/>
        <family val="2"/>
        <scheme val="minor"/>
      </rPr>
      <t>ESAG</t>
    </r>
  </si>
  <si>
    <r>
      <t xml:space="preserve">CENTRO PARTICIPANTE: </t>
    </r>
    <r>
      <rPr>
        <b/>
        <sz val="11"/>
        <rFont val="Calibri"/>
        <family val="2"/>
        <scheme val="minor"/>
      </rPr>
      <t>REITORIA/SETIC</t>
    </r>
  </si>
  <si>
    <r>
      <t xml:space="preserve">CENTRO PARTICIPANTE: </t>
    </r>
    <r>
      <rPr>
        <b/>
        <sz val="11"/>
        <rFont val="Calibri"/>
        <family val="2"/>
        <scheme val="minor"/>
      </rPr>
      <t>CEART</t>
    </r>
  </si>
  <si>
    <r>
      <t xml:space="preserve">CENTRO PARTICIPANTE: </t>
    </r>
    <r>
      <rPr>
        <b/>
        <sz val="11"/>
        <rFont val="Calibri"/>
        <family val="2"/>
        <scheme val="minor"/>
      </rPr>
      <t>FAED</t>
    </r>
  </si>
  <si>
    <r>
      <t xml:space="preserve">CENTRO PARTICIPANTE: </t>
    </r>
    <r>
      <rPr>
        <b/>
        <sz val="11"/>
        <rFont val="Calibri"/>
        <family val="2"/>
        <scheme val="minor"/>
      </rPr>
      <t>CEFID</t>
    </r>
  </si>
  <si>
    <r>
      <t xml:space="preserve">CENTRO PARTICIPANTE: </t>
    </r>
    <r>
      <rPr>
        <b/>
        <sz val="11"/>
        <rFont val="Calibri"/>
        <family val="2"/>
        <scheme val="minor"/>
      </rPr>
      <t>CCT</t>
    </r>
  </si>
  <si>
    <r>
      <t xml:space="preserve">CENTRO PARTICIPANTE: </t>
    </r>
    <r>
      <rPr>
        <b/>
        <sz val="11"/>
        <rFont val="Calibri"/>
        <family val="2"/>
        <scheme val="minor"/>
      </rPr>
      <t>CAV</t>
    </r>
  </si>
  <si>
    <r>
      <t xml:space="preserve">CENTRO PARTICIPANTE: </t>
    </r>
    <r>
      <rPr>
        <b/>
        <sz val="11"/>
        <rFont val="Calibri"/>
        <family val="2"/>
        <scheme val="minor"/>
      </rPr>
      <t>CEAVI</t>
    </r>
  </si>
  <si>
    <r>
      <t xml:space="preserve">CENTRO PARTICIPANTE: </t>
    </r>
    <r>
      <rPr>
        <b/>
        <sz val="11"/>
        <rFont val="Calibri"/>
        <family val="2"/>
        <scheme val="minor"/>
      </rPr>
      <t>CEPLAN</t>
    </r>
  </si>
  <si>
    <r>
      <t xml:space="preserve">CENTRO PARTICIPANTE: </t>
    </r>
    <r>
      <rPr>
        <b/>
        <sz val="11"/>
        <rFont val="Calibri"/>
        <family val="2"/>
        <scheme val="minor"/>
      </rPr>
      <t>CEO</t>
    </r>
  </si>
  <si>
    <r>
      <t xml:space="preserve">CENTRO PARTICIPANTE: </t>
    </r>
    <r>
      <rPr>
        <b/>
        <sz val="11"/>
        <rFont val="Calibri"/>
        <family val="2"/>
        <scheme val="minor"/>
      </rPr>
      <t>CESFI</t>
    </r>
  </si>
  <si>
    <r>
      <t xml:space="preserve">CENTRO PARTICIPANTE: </t>
    </r>
    <r>
      <rPr>
        <b/>
        <sz val="11"/>
        <rFont val="Calibri"/>
        <family val="2"/>
        <scheme val="minor"/>
      </rPr>
      <t>CERES</t>
    </r>
  </si>
  <si>
    <t>Resumo Atualizado em 03/12/2024</t>
  </si>
  <si>
    <r>
      <rPr>
        <b/>
        <sz val="11"/>
        <rFont val="Calibri"/>
        <family val="2"/>
        <scheme val="minor"/>
      </rPr>
      <t>PE 1223/2024 SRP</t>
    </r>
    <r>
      <rPr>
        <sz val="11"/>
        <rFont val="Calibri"/>
        <family val="2"/>
        <scheme val="minor"/>
      </rPr>
      <t xml:space="preserve"> (SGPE DE ORIGEM: 32273/2024)</t>
    </r>
  </si>
  <si>
    <r>
      <rPr>
        <b/>
        <sz val="11"/>
        <rFont val="Calibri"/>
        <family val="2"/>
        <scheme val="minor"/>
      </rPr>
      <t>VIGÊNCIA</t>
    </r>
    <r>
      <rPr>
        <sz val="11"/>
        <rFont val="Calibri"/>
        <family val="2"/>
        <scheme val="minor"/>
      </rPr>
      <t xml:space="preserve"> DA ATA:  02/12/2024 </t>
    </r>
    <r>
      <rPr>
        <b/>
        <sz val="11"/>
        <rFont val="Calibri"/>
        <family val="2"/>
        <scheme val="minor"/>
      </rPr>
      <t>até 02/12/2025.</t>
    </r>
  </si>
  <si>
    <t>OBS: LOTES 02, 05, 12, 13, 17 - FRACASSADOS</t>
  </si>
  <si>
    <r>
      <rPr>
        <b/>
        <sz val="11"/>
        <rFont val="Calibri"/>
        <family val="2"/>
        <scheme val="minor"/>
      </rPr>
      <t>OBJETO:</t>
    </r>
    <r>
      <rPr>
        <sz val="11"/>
        <rFont val="Calibri"/>
        <family val="2"/>
        <scheme val="minor"/>
      </rPr>
      <t xml:space="preserve"> AQUISIÇÃO DE LICENÇAS DE SOFTWARES PARA A UDESC</t>
    </r>
  </si>
  <si>
    <r>
      <t xml:space="preserve">OBJETO: </t>
    </r>
    <r>
      <rPr>
        <sz val="11"/>
        <rFont val="Calibri"/>
        <family val="2"/>
        <scheme val="minor"/>
      </rPr>
      <t>AQUISIÇÃO DE LICENÇAS DE SOFTWARES PARA A UDESC</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</si>
</sst>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44" formatCode="_-&quot;R$&quot;\ * #,##0.00_-;\-&quot;R$&quot;\ * #,##0.00_-;_-&quot;R$&quot;\ * &quot;-&quot;??_-;_-@_-"/>
    <numFmt numFmtId="43" formatCode="_-* #,##0.00_-;\-* #,##0.00_-;_-* &quot;-&quot;??_-;_-@_-"/>
    <numFmt numFmtId="164" formatCode="_(* #,##0.00_);_(* \(#,##0.00\);_(* &quot;-&quot;??_);_(@_)"/>
    <numFmt numFmtId="165" formatCode="_(* #,##0.00_);_(* \(#,##0.00\);_(* \-??_);_(@_)"/>
    <numFmt numFmtId="166" formatCode="#,##0;[Red]#,##0"/>
    <numFmt numFmtId="167" formatCode="_-[$R$-416]\ * #,##0.00_-;\-[$R$-416]\ * #,##0.00_-;_-[$R$-416]\ * &quot;-&quot;??_-;_-@_-"/>
    <numFmt numFmtId="168" formatCode="_-* #,##0_-;\-* #,##0_-;_-* &quot;-&quot;??_-;_-@_-"/>
    <numFmt numFmtId="169" formatCode="00"/>
    <numFmt numFmtId="170" formatCode="#,##0&quot; &quot;;&quot;-&quot;#,##0&quot; &quot;"/>
    <numFmt numFmtId="171" formatCode="#,##0_ ;\-#,##0\ "/>
  </numFmts>
  <fonts count="22" x14ac:knownFonts="1">
    <font>
      <sz val="10"/>
      <name val="Arial"/>
    </font>
    <font>
      <sz val="11"/>
      <color theme="1"/>
      <name val="Calibri"/>
      <family val="2"/>
      <scheme val="minor"/>
    </font>
    <font>
      <sz val="10"/>
      <name val="Arial"/>
      <family val="2"/>
    </font>
    <font>
      <b/>
      <sz val="18"/>
      <color indexed="56"/>
      <name val="Cambria"/>
      <family val="2"/>
    </font>
    <font>
      <sz val="11"/>
      <name val="Calibri"/>
      <family val="2"/>
      <scheme val="minor"/>
    </font>
    <font>
      <sz val="10"/>
      <name val="Arial"/>
      <family val="2"/>
    </font>
    <font>
      <sz val="10"/>
      <name val="Arial"/>
      <family val="2"/>
    </font>
    <font>
      <b/>
      <sz val="8"/>
      <name val="Arial"/>
      <family val="2"/>
    </font>
    <font>
      <i/>
      <sz val="8"/>
      <color indexed="8"/>
      <name val="Arial"/>
      <family val="2"/>
    </font>
    <font>
      <b/>
      <sz val="9"/>
      <color rgb="FFFF0000"/>
      <name val="Calibri"/>
      <family val="2"/>
      <scheme val="minor"/>
    </font>
    <font>
      <b/>
      <sz val="11"/>
      <name val="Calibri"/>
      <family val="2"/>
      <scheme val="minor"/>
    </font>
    <font>
      <sz val="11"/>
      <color rgb="FF000000"/>
      <name val="Calibri"/>
      <family val="2"/>
      <scheme val="minor"/>
    </font>
    <font>
      <sz val="11"/>
      <color rgb="FF000000"/>
      <name val="Calibri"/>
      <family val="2"/>
    </font>
    <font>
      <sz val="12"/>
      <name val="Calibri"/>
      <family val="2"/>
      <scheme val="minor"/>
    </font>
    <font>
      <b/>
      <u/>
      <sz val="11"/>
      <name val="Calibri"/>
      <family val="2"/>
      <scheme val="minor"/>
    </font>
    <font>
      <u/>
      <sz val="11"/>
      <name val="Calibri"/>
      <family val="2"/>
      <scheme val="minor"/>
    </font>
    <font>
      <b/>
      <sz val="11"/>
      <color rgb="FFFF0000"/>
      <name val="Calibri"/>
      <family val="2"/>
      <scheme val="minor"/>
    </font>
    <font>
      <sz val="11"/>
      <color rgb="FF0066FF"/>
      <name val="Calibri"/>
      <family val="2"/>
      <scheme val="minor"/>
    </font>
    <font>
      <sz val="10"/>
      <color indexed="81"/>
      <name val="Segoe UI"/>
      <family val="2"/>
    </font>
    <font>
      <b/>
      <sz val="10"/>
      <color indexed="81"/>
      <name val="Segoe UI"/>
      <family val="2"/>
    </font>
    <font>
      <sz val="12"/>
      <color theme="0" tint="-0.499984740745262"/>
      <name val="Calibri"/>
      <family val="2"/>
      <scheme val="minor"/>
    </font>
    <font>
      <b/>
      <sz val="14"/>
      <name val="Calibri"/>
      <family val="2"/>
      <scheme val="minor"/>
    </font>
  </fonts>
  <fills count="19">
    <fill>
      <patternFill patternType="none"/>
    </fill>
    <fill>
      <patternFill patternType="gray125"/>
    </fill>
    <fill>
      <patternFill patternType="solid">
        <fgColor indexed="41"/>
        <bgColor indexed="64"/>
      </patternFill>
    </fill>
    <fill>
      <patternFill patternType="solid">
        <fgColor indexed="9"/>
        <bgColor indexed="26"/>
      </patternFill>
    </fill>
    <fill>
      <patternFill patternType="solid">
        <fgColor rgb="FFFFFF00"/>
        <bgColor indexed="64"/>
      </patternFill>
    </fill>
    <fill>
      <patternFill patternType="solid">
        <fgColor rgb="FF92D050"/>
        <bgColor indexed="10"/>
      </patternFill>
    </fill>
    <fill>
      <patternFill patternType="solid">
        <fgColor rgb="FF00B050"/>
        <bgColor indexed="64"/>
      </patternFill>
    </fill>
    <fill>
      <patternFill patternType="solid">
        <fgColor theme="9" tint="0.39997558519241921"/>
        <bgColor indexed="64"/>
      </patternFill>
    </fill>
    <fill>
      <patternFill patternType="solid">
        <fgColor rgb="FF92D050"/>
        <bgColor indexed="64"/>
      </patternFill>
    </fill>
    <fill>
      <patternFill patternType="solid">
        <fgColor theme="8" tint="0.79998168889431442"/>
        <bgColor indexed="64"/>
      </patternFill>
    </fill>
    <fill>
      <patternFill patternType="solid">
        <fgColor indexed="55"/>
        <bgColor indexed="23"/>
      </patternFill>
    </fill>
    <fill>
      <patternFill patternType="solid">
        <fgColor theme="0"/>
        <bgColor indexed="64"/>
      </patternFill>
    </fill>
    <fill>
      <patternFill patternType="solid">
        <fgColor theme="0"/>
        <bgColor rgb="FFFFFFFF"/>
      </patternFill>
    </fill>
    <fill>
      <patternFill patternType="solid">
        <fgColor rgb="FFFF99CC"/>
        <bgColor indexed="64"/>
      </patternFill>
    </fill>
    <fill>
      <patternFill patternType="solid">
        <fgColor theme="0" tint="-0.14999847407452621"/>
        <bgColor indexed="23"/>
      </patternFill>
    </fill>
    <fill>
      <patternFill patternType="solid">
        <fgColor rgb="FFFFFF66"/>
        <bgColor indexed="64"/>
      </patternFill>
    </fill>
    <fill>
      <patternFill patternType="solid">
        <fgColor rgb="FF66FF66"/>
        <bgColor indexed="64"/>
      </patternFill>
    </fill>
    <fill>
      <patternFill patternType="solid">
        <fgColor rgb="FFFF5050"/>
        <bgColor indexed="10"/>
      </patternFill>
    </fill>
    <fill>
      <patternFill patternType="solid">
        <fgColor theme="2" tint="-0.249977111117893"/>
        <bgColor indexed="64"/>
      </patternFill>
    </fill>
  </fills>
  <borders count="3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8"/>
      </left>
      <right style="thin">
        <color indexed="8"/>
      </right>
      <top/>
      <bottom/>
      <diagonal/>
    </border>
    <border>
      <left style="thin">
        <color auto="1"/>
      </left>
      <right style="thin">
        <color auto="1"/>
      </right>
      <top style="thin">
        <color auto="1"/>
      </top>
      <bottom style="thin">
        <color auto="1"/>
      </bottom>
      <diagonal/>
    </border>
    <border>
      <left/>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auto="1"/>
      </left>
      <right style="thin">
        <color indexed="64"/>
      </right>
      <top style="thin">
        <color auto="1"/>
      </top>
      <bottom/>
      <diagonal/>
    </border>
    <border>
      <left style="thin">
        <color auto="1"/>
      </left>
      <right style="thin">
        <color auto="1"/>
      </right>
      <top style="thin">
        <color auto="1"/>
      </top>
      <bottom style="thin">
        <color auto="1"/>
      </bottom>
      <diagonal/>
    </border>
    <border>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indexed="64"/>
      </left>
      <right/>
      <top style="thin">
        <color indexed="64"/>
      </top>
      <bottom style="thin">
        <color indexed="64"/>
      </bottom>
      <diagonal/>
    </border>
    <border>
      <left/>
      <right style="thin">
        <color rgb="FF000000"/>
      </right>
      <top style="thin">
        <color rgb="FF000000"/>
      </top>
      <bottom/>
      <diagonal/>
    </border>
    <border>
      <left style="thin">
        <color auto="1"/>
      </left>
      <right style="thin">
        <color indexed="64"/>
      </right>
      <top/>
      <bottom/>
      <diagonal/>
    </border>
    <border>
      <left/>
      <right style="thin">
        <color rgb="FF000000"/>
      </right>
      <top style="thin">
        <color rgb="FF000000"/>
      </top>
      <bottom style="thin">
        <color rgb="FF000000"/>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right style="thin">
        <color indexed="64"/>
      </right>
      <top/>
      <bottom/>
      <diagonal/>
    </border>
    <border>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10">
    <xf numFmtId="0" fontId="0" fillId="0" borderId="0"/>
    <xf numFmtId="0" fontId="2" fillId="0" borderId="0"/>
    <xf numFmtId="164" fontId="2" fillId="0" borderId="0" applyFill="0" applyBorder="0" applyAlignment="0" applyProtection="0"/>
    <xf numFmtId="165" fontId="2" fillId="0" borderId="0" applyFill="0" applyBorder="0" applyAlignment="0" applyProtection="0"/>
    <xf numFmtId="0" fontId="3" fillId="0" borderId="0" applyNumberFormat="0" applyFill="0" applyBorder="0" applyAlignment="0" applyProtection="0"/>
    <xf numFmtId="43" fontId="2" fillId="0" borderId="0" applyFill="0" applyBorder="0" applyAlignment="0" applyProtection="0"/>
    <xf numFmtId="44" fontId="5" fillId="0" borderId="0" applyFont="0" applyFill="0" applyBorder="0" applyAlignment="0" applyProtection="0"/>
    <xf numFmtId="9" fontId="2" fillId="0" borderId="0" applyFont="0" applyFill="0" applyBorder="0" applyAlignment="0" applyProtection="0"/>
    <xf numFmtId="43" fontId="6" fillId="0" borderId="0" applyFont="0" applyFill="0" applyBorder="0" applyAlignment="0" applyProtection="0"/>
    <xf numFmtId="0" fontId="12" fillId="0" borderId="0" applyNumberFormat="0" applyBorder="0" applyProtection="0"/>
  </cellStyleXfs>
  <cellXfs count="181">
    <xf numFmtId="0" fontId="0" fillId="0" borderId="0" xfId="0"/>
    <xf numFmtId="0" fontId="4" fillId="0" borderId="0" xfId="1" applyFont="1"/>
    <xf numFmtId="0" fontId="4" fillId="0" borderId="0" xfId="1" applyFont="1" applyFill="1" applyAlignment="1">
      <alignment vertical="center"/>
    </xf>
    <xf numFmtId="0" fontId="4" fillId="0" borderId="0" xfId="1" applyFont="1" applyFill="1" applyAlignment="1">
      <alignment horizontal="center" vertical="center" wrapText="1"/>
    </xf>
    <xf numFmtId="0" fontId="4" fillId="0" borderId="0" xfId="1" applyFont="1" applyBorder="1"/>
    <xf numFmtId="0" fontId="4" fillId="0" borderId="0" xfId="0" applyFont="1"/>
    <xf numFmtId="0" fontId="4" fillId="0" borderId="0" xfId="1" applyFont="1" applyProtection="1">
      <protection locked="0"/>
    </xf>
    <xf numFmtId="3" fontId="4" fillId="0" borderId="0" xfId="1" applyNumberFormat="1" applyFont="1" applyProtection="1">
      <protection locked="0"/>
    </xf>
    <xf numFmtId="3" fontId="4" fillId="3" borderId="1" xfId="1" applyNumberFormat="1" applyFont="1" applyFill="1" applyBorder="1" applyAlignment="1" applyProtection="1">
      <alignment horizontal="center" vertical="center"/>
      <protection locked="0"/>
    </xf>
    <xf numFmtId="0" fontId="4" fillId="0" borderId="0" xfId="1" applyFont="1" applyAlignment="1">
      <alignment wrapText="1"/>
    </xf>
    <xf numFmtId="0" fontId="4" fillId="0" borderId="0" xfId="1" applyFont="1" applyFill="1" applyAlignment="1">
      <alignment vertical="center" wrapText="1"/>
    </xf>
    <xf numFmtId="166" fontId="4" fillId="6" borderId="1" xfId="1" applyNumberFormat="1" applyFont="1" applyFill="1" applyBorder="1" applyAlignment="1" applyProtection="1">
      <alignment horizontal="center" vertical="center" wrapText="1"/>
      <protection locked="0"/>
    </xf>
    <xf numFmtId="44" fontId="4" fillId="7" borderId="1" xfId="1" applyNumberFormat="1" applyFont="1" applyFill="1" applyBorder="1" applyAlignment="1" applyProtection="1">
      <alignment horizontal="center" vertical="center" wrapText="1"/>
      <protection locked="0"/>
    </xf>
    <xf numFmtId="1" fontId="4" fillId="0" borderId="0" xfId="1" applyNumberFormat="1" applyFont="1" applyFill="1" applyAlignment="1" applyProtection="1">
      <alignment horizontal="center" wrapText="1"/>
      <protection locked="0"/>
    </xf>
    <xf numFmtId="3" fontId="4" fillId="0" borderId="0" xfId="1" applyNumberFormat="1" applyFont="1" applyFill="1" applyAlignment="1" applyProtection="1">
      <alignment wrapText="1"/>
      <protection locked="0"/>
    </xf>
    <xf numFmtId="0" fontId="4" fillId="0" borderId="0" xfId="1" applyFont="1" applyFill="1" applyAlignment="1">
      <alignment wrapText="1"/>
    </xf>
    <xf numFmtId="3" fontId="4" fillId="0" borderId="0" xfId="1" applyNumberFormat="1" applyFont="1" applyAlignment="1" applyProtection="1">
      <alignment wrapText="1"/>
      <protection locked="0"/>
    </xf>
    <xf numFmtId="0" fontId="4" fillId="2" borderId="1" xfId="1" applyNumberFormat="1" applyFont="1" applyFill="1" applyBorder="1" applyAlignment="1" applyProtection="1">
      <alignment horizontal="center" vertical="center" wrapText="1"/>
      <protection locked="0"/>
    </xf>
    <xf numFmtId="0" fontId="4" fillId="0" borderId="0" xfId="1" applyFont="1" applyFill="1" applyAlignment="1">
      <alignment horizontal="left" vertical="center"/>
    </xf>
    <xf numFmtId="0" fontId="4" fillId="0" borderId="0" xfId="1" applyFont="1" applyFill="1" applyAlignment="1">
      <alignment horizontal="center" vertical="center"/>
    </xf>
    <xf numFmtId="166" fontId="4" fillId="0" borderId="0" xfId="0" applyNumberFormat="1" applyFont="1" applyFill="1" applyAlignment="1">
      <alignment horizontal="center" vertical="center" wrapText="1"/>
    </xf>
    <xf numFmtId="3" fontId="4" fillId="5" borderId="1" xfId="1" applyNumberFormat="1" applyFont="1" applyFill="1" applyBorder="1" applyAlignment="1" applyProtection="1">
      <alignment horizontal="center" vertical="center" wrapText="1"/>
      <protection locked="0"/>
    </xf>
    <xf numFmtId="0" fontId="4" fillId="9" borderId="1" xfId="1" applyFont="1" applyFill="1" applyBorder="1" applyAlignment="1" applyProtection="1">
      <alignment horizontal="center" vertical="center" wrapText="1"/>
    </xf>
    <xf numFmtId="166" fontId="4" fillId="9" borderId="1" xfId="1" applyNumberFormat="1" applyFont="1" applyFill="1" applyBorder="1" applyAlignment="1">
      <alignment horizontal="center" vertical="center" wrapText="1"/>
    </xf>
    <xf numFmtId="0" fontId="4" fillId="9" borderId="1" xfId="1" applyFont="1" applyFill="1" applyBorder="1" applyAlignment="1" applyProtection="1">
      <alignment horizontal="center" vertical="center" wrapText="1"/>
      <protection locked="0"/>
    </xf>
    <xf numFmtId="0" fontId="7" fillId="10" borderId="10" xfId="0" applyFont="1" applyFill="1" applyBorder="1" applyAlignment="1">
      <alignment horizontal="center" vertical="center" wrapText="1"/>
    </xf>
    <xf numFmtId="44" fontId="7" fillId="10" borderId="10" xfId="6" applyFont="1" applyFill="1" applyBorder="1" applyAlignment="1">
      <alignment vertical="center" wrapText="1"/>
    </xf>
    <xf numFmtId="0" fontId="9" fillId="0" borderId="0" xfId="1" applyFont="1" applyAlignment="1" applyProtection="1">
      <alignment horizontal="center" wrapText="1"/>
      <protection locked="0"/>
    </xf>
    <xf numFmtId="4" fontId="4" fillId="3" borderId="1" xfId="1" applyNumberFormat="1" applyFont="1" applyFill="1" applyBorder="1" applyAlignment="1" applyProtection="1">
      <alignment horizontal="center" vertical="center"/>
      <protection locked="0"/>
    </xf>
    <xf numFmtId="44" fontId="4" fillId="11" borderId="18" xfId="6" applyFont="1" applyFill="1" applyBorder="1" applyAlignment="1">
      <alignment vertical="center"/>
    </xf>
    <xf numFmtId="0" fontId="4" fillId="11" borderId="1" xfId="0" applyFont="1" applyFill="1" applyBorder="1" applyAlignment="1">
      <alignment horizontal="center" vertical="center"/>
    </xf>
    <xf numFmtId="44" fontId="4" fillId="11" borderId="14" xfId="6" applyFont="1" applyFill="1" applyBorder="1" applyAlignment="1">
      <alignment vertical="center"/>
    </xf>
    <xf numFmtId="44" fontId="4" fillId="11" borderId="16" xfId="6" applyFont="1" applyFill="1" applyBorder="1" applyAlignment="1">
      <alignment vertical="center"/>
    </xf>
    <xf numFmtId="3" fontId="10" fillId="3" borderId="1" xfId="1" applyNumberFormat="1" applyFont="1" applyFill="1" applyBorder="1" applyAlignment="1" applyProtection="1">
      <alignment horizontal="center" vertical="center"/>
      <protection locked="0"/>
    </xf>
    <xf numFmtId="0" fontId="4" fillId="11" borderId="8" xfId="0" applyFont="1" applyFill="1" applyBorder="1" applyAlignment="1">
      <alignment horizontal="center" vertical="center"/>
    </xf>
    <xf numFmtId="0" fontId="4" fillId="12" borderId="24" xfId="0" applyFont="1" applyFill="1" applyBorder="1" applyAlignment="1">
      <alignment horizontal="center" vertical="center"/>
    </xf>
    <xf numFmtId="44" fontId="4" fillId="11" borderId="1" xfId="6" applyFont="1" applyFill="1" applyBorder="1" applyAlignment="1">
      <alignment vertical="center"/>
    </xf>
    <xf numFmtId="0" fontId="4" fillId="11" borderId="12" xfId="0" applyFont="1" applyFill="1" applyBorder="1" applyAlignment="1">
      <alignment horizontal="center" vertical="center"/>
    </xf>
    <xf numFmtId="170" fontId="4" fillId="12" borderId="24" xfId="9" applyNumberFormat="1" applyFont="1" applyFill="1" applyBorder="1" applyAlignment="1" applyProtection="1">
      <alignment horizontal="center" vertical="center"/>
    </xf>
    <xf numFmtId="44" fontId="4" fillId="11" borderId="11" xfId="6" applyFont="1" applyFill="1" applyBorder="1" applyAlignment="1">
      <alignment vertical="center"/>
    </xf>
    <xf numFmtId="0" fontId="13" fillId="0" borderId="0" xfId="1" applyFont="1" applyFill="1" applyAlignment="1">
      <alignment horizontal="center" vertical="center" wrapText="1"/>
    </xf>
    <xf numFmtId="0" fontId="13" fillId="0" borderId="0" xfId="1" applyFont="1" applyFill="1" applyAlignment="1">
      <alignment horizontal="left" vertical="center"/>
    </xf>
    <xf numFmtId="0" fontId="13" fillId="0" borderId="0" xfId="1" applyFont="1" applyFill="1" applyAlignment="1">
      <alignment horizontal="center" vertical="center"/>
    </xf>
    <xf numFmtId="0" fontId="13" fillId="0" borderId="0" xfId="1" applyFont="1" applyFill="1" applyAlignment="1">
      <alignment vertical="center"/>
    </xf>
    <xf numFmtId="3" fontId="13" fillId="0" borderId="0" xfId="1" applyNumberFormat="1" applyFont="1" applyProtection="1">
      <protection locked="0"/>
    </xf>
    <xf numFmtId="44" fontId="13" fillId="0" borderId="0" xfId="6" applyFont="1" applyProtection="1">
      <protection locked="0"/>
    </xf>
    <xf numFmtId="0" fontId="13" fillId="0" borderId="0" xfId="1" applyFont="1"/>
    <xf numFmtId="0" fontId="4" fillId="11" borderId="4" xfId="0" applyFont="1" applyFill="1" applyBorder="1" applyAlignment="1">
      <alignment horizontal="center" vertical="center"/>
    </xf>
    <xf numFmtId="170" fontId="11" fillId="12" borderId="24" xfId="9" applyNumberFormat="1" applyFont="1" applyFill="1" applyBorder="1" applyAlignment="1" applyProtection="1">
      <alignment horizontal="center" vertical="center"/>
    </xf>
    <xf numFmtId="0" fontId="11" fillId="12" borderId="24" xfId="0" applyFont="1" applyFill="1" applyBorder="1" applyAlignment="1">
      <alignment horizontal="center" vertical="center"/>
    </xf>
    <xf numFmtId="0" fontId="11" fillId="11" borderId="1" xfId="0" applyFont="1" applyFill="1" applyBorder="1" applyAlignment="1">
      <alignment horizontal="justify" vertical="center"/>
    </xf>
    <xf numFmtId="0" fontId="11" fillId="11" borderId="1" xfId="0" applyFont="1" applyFill="1" applyBorder="1" applyAlignment="1">
      <alignment horizontal="center" vertical="center"/>
    </xf>
    <xf numFmtId="170" fontId="11" fillId="11" borderId="1" xfId="9" applyNumberFormat="1" applyFont="1" applyFill="1" applyBorder="1" applyAlignment="1" applyProtection="1">
      <alignment horizontal="center" vertical="center"/>
    </xf>
    <xf numFmtId="0" fontId="4" fillId="11" borderId="4" xfId="0" applyFont="1" applyFill="1" applyBorder="1" applyAlignment="1">
      <alignment horizontal="center" vertical="center" wrapText="1"/>
    </xf>
    <xf numFmtId="44" fontId="4" fillId="11" borderId="13" xfId="6" applyFont="1" applyFill="1" applyBorder="1" applyAlignment="1">
      <alignment vertical="center"/>
    </xf>
    <xf numFmtId="0" fontId="11" fillId="12" borderId="25" xfId="1" applyFont="1" applyFill="1" applyBorder="1" applyAlignment="1" applyProtection="1">
      <alignment horizontal="center" vertical="center"/>
    </xf>
    <xf numFmtId="0" fontId="11" fillId="12" borderId="0" xfId="0" applyFont="1" applyFill="1" applyAlignment="1">
      <alignment horizontal="center"/>
    </xf>
    <xf numFmtId="169" fontId="4" fillId="12" borderId="1" xfId="0" applyNumberFormat="1" applyFont="1" applyFill="1" applyBorder="1" applyAlignment="1">
      <alignment vertical="center" wrapText="1"/>
    </xf>
    <xf numFmtId="0" fontId="4" fillId="11" borderId="1" xfId="0" applyFont="1" applyFill="1" applyBorder="1" applyAlignment="1">
      <alignment horizontal="justify" vertical="center"/>
    </xf>
    <xf numFmtId="0" fontId="4" fillId="12" borderId="1" xfId="0" applyFont="1" applyFill="1" applyBorder="1" applyAlignment="1">
      <alignment horizontal="center" vertical="center"/>
    </xf>
    <xf numFmtId="0" fontId="4" fillId="12" borderId="1" xfId="1" applyFont="1" applyFill="1" applyBorder="1" applyAlignment="1" applyProtection="1">
      <alignment horizontal="center" vertical="center"/>
    </xf>
    <xf numFmtId="0" fontId="4" fillId="11" borderId="19" xfId="0" applyFont="1" applyFill="1" applyBorder="1" applyAlignment="1">
      <alignment horizontal="center" vertical="center"/>
    </xf>
    <xf numFmtId="170" fontId="11" fillId="12" borderId="1" xfId="9" applyNumberFormat="1" applyFont="1" applyFill="1" applyBorder="1" applyAlignment="1" applyProtection="1">
      <alignment horizontal="center" vertical="center"/>
    </xf>
    <xf numFmtId="0" fontId="11" fillId="12" borderId="1" xfId="0" applyFont="1" applyFill="1" applyBorder="1" applyAlignment="1">
      <alignment horizontal="center" vertical="center" wrapText="1"/>
    </xf>
    <xf numFmtId="44" fontId="4" fillId="11" borderId="20" xfId="6" applyFont="1" applyFill="1" applyBorder="1" applyAlignment="1">
      <alignment vertical="center"/>
    </xf>
    <xf numFmtId="169" fontId="4" fillId="12" borderId="14" xfId="0" applyNumberFormat="1" applyFont="1" applyFill="1" applyBorder="1" applyAlignment="1">
      <alignment vertical="center" wrapText="1"/>
    </xf>
    <xf numFmtId="0" fontId="4" fillId="11" borderId="14" xfId="0" applyFont="1" applyFill="1" applyBorder="1" applyAlignment="1">
      <alignment horizontal="justify" vertical="center"/>
    </xf>
    <xf numFmtId="0" fontId="4" fillId="12" borderId="14" xfId="1" applyFont="1" applyFill="1" applyBorder="1" applyAlignment="1" applyProtection="1">
      <alignment horizontal="center" vertical="center"/>
    </xf>
    <xf numFmtId="0" fontId="4" fillId="12" borderId="14" xfId="0" applyFont="1" applyFill="1" applyBorder="1" applyAlignment="1">
      <alignment horizontal="center" vertical="center"/>
    </xf>
    <xf numFmtId="3" fontId="4" fillId="3" borderId="14" xfId="1" applyNumberFormat="1" applyFont="1" applyFill="1" applyBorder="1" applyAlignment="1" applyProtection="1">
      <alignment horizontal="center" vertical="center"/>
      <protection locked="0"/>
    </xf>
    <xf numFmtId="4" fontId="4" fillId="3" borderId="14" xfId="1" applyNumberFormat="1" applyFont="1" applyFill="1" applyBorder="1" applyAlignment="1" applyProtection="1">
      <alignment horizontal="center" vertical="center"/>
      <protection locked="0"/>
    </xf>
    <xf numFmtId="169" fontId="11" fillId="11" borderId="14" xfId="0" applyNumberFormat="1" applyFont="1" applyFill="1" applyBorder="1" applyAlignment="1">
      <alignment horizontal="center" vertical="center" wrapText="1"/>
    </xf>
    <xf numFmtId="0" fontId="11" fillId="11" borderId="14" xfId="0" applyFont="1" applyFill="1" applyBorder="1" applyAlignment="1">
      <alignment horizontal="justify" vertical="center"/>
    </xf>
    <xf numFmtId="0" fontId="11" fillId="11" borderId="14" xfId="0" applyFont="1" applyFill="1" applyBorder="1" applyAlignment="1">
      <alignment horizontal="center" vertical="center"/>
    </xf>
    <xf numFmtId="170" fontId="11" fillId="11" borderId="14" xfId="9" applyNumberFormat="1" applyFont="1" applyFill="1" applyBorder="1" applyAlignment="1" applyProtection="1">
      <alignment horizontal="center" vertical="center"/>
    </xf>
    <xf numFmtId="0" fontId="10" fillId="14" borderId="10" xfId="0" applyFont="1" applyFill="1" applyBorder="1" applyAlignment="1">
      <alignment horizontal="center" vertical="center" wrapText="1"/>
    </xf>
    <xf numFmtId="0" fontId="4" fillId="11" borderId="29" xfId="0" applyFont="1" applyFill="1" applyBorder="1" applyAlignment="1">
      <alignment horizontal="justify" vertical="center"/>
    </xf>
    <xf numFmtId="0" fontId="11" fillId="11" borderId="29" xfId="0" applyFont="1" applyFill="1" applyBorder="1" applyAlignment="1">
      <alignment horizontal="justify" vertical="center"/>
    </xf>
    <xf numFmtId="0" fontId="11" fillId="11" borderId="27" xfId="0" applyFont="1" applyFill="1" applyBorder="1" applyAlignment="1">
      <alignment horizontal="justify" vertical="center"/>
    </xf>
    <xf numFmtId="168" fontId="20" fillId="0" borderId="0" xfId="1" applyNumberFormat="1" applyFont="1" applyFill="1" applyAlignment="1" applyProtection="1">
      <protection locked="0"/>
    </xf>
    <xf numFmtId="44" fontId="10" fillId="14" borderId="10" xfId="6" applyFont="1" applyFill="1" applyBorder="1" applyAlignment="1">
      <alignment horizontal="center" vertical="center" wrapText="1"/>
    </xf>
    <xf numFmtId="166" fontId="4" fillId="16" borderId="1" xfId="0" applyNumberFormat="1" applyFont="1" applyFill="1" applyBorder="1" applyAlignment="1">
      <alignment horizontal="center" vertical="center" wrapText="1"/>
    </xf>
    <xf numFmtId="3" fontId="4" fillId="17" borderId="1" xfId="1" applyNumberFormat="1" applyFont="1" applyFill="1" applyBorder="1" applyAlignment="1" applyProtection="1">
      <alignment horizontal="center" vertical="center"/>
      <protection locked="0"/>
    </xf>
    <xf numFmtId="0" fontId="4" fillId="2" borderId="4" xfId="1" applyFont="1" applyFill="1" applyBorder="1" applyAlignment="1" applyProtection="1">
      <alignment horizontal="center" vertical="center" wrapText="1"/>
    </xf>
    <xf numFmtId="166" fontId="4" fillId="2" borderId="4" xfId="1" applyNumberFormat="1" applyFont="1" applyFill="1" applyBorder="1" applyAlignment="1">
      <alignment horizontal="center" vertical="center" wrapText="1"/>
    </xf>
    <xf numFmtId="0" fontId="4" fillId="2" borderId="4" xfId="1" applyFont="1" applyFill="1" applyBorder="1" applyAlignment="1" applyProtection="1">
      <alignment horizontal="center" vertical="center" wrapText="1"/>
      <protection locked="0"/>
    </xf>
    <xf numFmtId="167" fontId="4" fillId="2" borderId="4" xfId="3" applyNumberFormat="1" applyFont="1" applyFill="1" applyBorder="1" applyAlignment="1" applyProtection="1">
      <alignment horizontal="center" vertical="center" wrapText="1"/>
    </xf>
    <xf numFmtId="0" fontId="4" fillId="11" borderId="24" xfId="0" applyFont="1" applyFill="1" applyBorder="1" applyAlignment="1">
      <alignment horizontal="center" vertical="center" wrapText="1"/>
    </xf>
    <xf numFmtId="0" fontId="11" fillId="11" borderId="24" xfId="0" applyFont="1" applyFill="1" applyBorder="1" applyAlignment="1">
      <alignment horizontal="center" vertical="center" wrapText="1"/>
    </xf>
    <xf numFmtId="0" fontId="11" fillId="11" borderId="25" xfId="0" applyFont="1" applyFill="1" applyBorder="1" applyAlignment="1">
      <alignment horizontal="center" vertical="center" wrapText="1"/>
    </xf>
    <xf numFmtId="0" fontId="4" fillId="11" borderId="1" xfId="0" applyFont="1" applyFill="1" applyBorder="1" applyAlignment="1">
      <alignment horizontal="center" vertical="center" wrapText="1"/>
    </xf>
    <xf numFmtId="0" fontId="4" fillId="11" borderId="14" xfId="0" applyFont="1" applyFill="1" applyBorder="1" applyAlignment="1">
      <alignment horizontal="center" vertical="center" wrapText="1"/>
    </xf>
    <xf numFmtId="0" fontId="11" fillId="11" borderId="1" xfId="0" applyFont="1" applyFill="1" applyBorder="1" applyAlignment="1">
      <alignment horizontal="center" vertical="center" wrapText="1"/>
    </xf>
    <xf numFmtId="0" fontId="11" fillId="11" borderId="14" xfId="0" applyFont="1" applyFill="1" applyBorder="1" applyAlignment="1">
      <alignment horizontal="center" vertical="center" wrapText="1"/>
    </xf>
    <xf numFmtId="4" fontId="13" fillId="0" borderId="0" xfId="1" applyNumberFormat="1" applyFont="1" applyFill="1" applyAlignment="1">
      <alignment horizontal="center" vertical="center" wrapText="1"/>
    </xf>
    <xf numFmtId="4" fontId="4" fillId="0" borderId="0" xfId="1" applyNumberFormat="1" applyFont="1" applyFill="1" applyAlignment="1">
      <alignment horizontal="center" vertical="center" wrapText="1"/>
    </xf>
    <xf numFmtId="171" fontId="1" fillId="15" borderId="9" xfId="8" applyNumberFormat="1" applyFont="1" applyFill="1" applyBorder="1" applyAlignment="1">
      <alignment horizontal="center" vertical="center" wrapText="1"/>
    </xf>
    <xf numFmtId="168" fontId="20" fillId="0" borderId="0" xfId="1" applyNumberFormat="1" applyFont="1" applyFill="1" applyAlignment="1" applyProtection="1">
      <alignment horizontal="center"/>
      <protection locked="0"/>
    </xf>
    <xf numFmtId="0" fontId="4" fillId="0" borderId="0" xfId="1" applyFont="1" applyFill="1" applyAlignment="1" applyProtection="1">
      <alignment horizontal="center"/>
      <protection locked="0"/>
    </xf>
    <xf numFmtId="0" fontId="4" fillId="11" borderId="8" xfId="0" applyFont="1" applyFill="1" applyBorder="1" applyAlignment="1">
      <alignment horizontal="center" vertical="center" wrapText="1"/>
    </xf>
    <xf numFmtId="0" fontId="4" fillId="11" borderId="29" xfId="0" applyFont="1" applyFill="1" applyBorder="1" applyAlignment="1">
      <alignment horizontal="justify" vertical="center" wrapText="1"/>
    </xf>
    <xf numFmtId="0" fontId="4" fillId="12" borderId="24" xfId="0" applyFont="1" applyFill="1" applyBorder="1" applyAlignment="1">
      <alignment horizontal="center" vertical="center" wrapText="1"/>
    </xf>
    <xf numFmtId="44" fontId="4" fillId="11" borderId="1" xfId="6" applyFont="1" applyFill="1" applyBorder="1" applyAlignment="1">
      <alignment vertical="center" wrapText="1"/>
    </xf>
    <xf numFmtId="0" fontId="4" fillId="11" borderId="12" xfId="0" applyFont="1" applyFill="1" applyBorder="1" applyAlignment="1">
      <alignment horizontal="center" vertical="center" wrapText="1"/>
    </xf>
    <xf numFmtId="170" fontId="4" fillId="12" borderId="24" xfId="9" applyNumberFormat="1" applyFont="1" applyFill="1" applyBorder="1" applyAlignment="1" applyProtection="1">
      <alignment horizontal="center" vertical="center" wrapText="1"/>
    </xf>
    <xf numFmtId="44" fontId="4" fillId="11" borderId="11" xfId="6" applyFont="1" applyFill="1" applyBorder="1" applyAlignment="1">
      <alignment vertical="center" wrapText="1"/>
    </xf>
    <xf numFmtId="0" fontId="11" fillId="11" borderId="29" xfId="0" applyFont="1" applyFill="1" applyBorder="1" applyAlignment="1">
      <alignment horizontal="justify" vertical="center" wrapText="1"/>
    </xf>
    <xf numFmtId="0" fontId="11" fillId="12" borderId="24" xfId="0" applyFont="1" applyFill="1" applyBorder="1" applyAlignment="1">
      <alignment horizontal="center" vertical="center" wrapText="1"/>
    </xf>
    <xf numFmtId="44" fontId="4" fillId="11" borderId="13" xfId="6" applyFont="1" applyFill="1" applyBorder="1" applyAlignment="1">
      <alignment vertical="center" wrapText="1"/>
    </xf>
    <xf numFmtId="170" fontId="11" fillId="12" borderId="24" xfId="9" applyNumberFormat="1" applyFont="1" applyFill="1" applyBorder="1" applyAlignment="1" applyProtection="1">
      <alignment horizontal="center" vertical="center" wrapText="1"/>
    </xf>
    <xf numFmtId="44" fontId="4" fillId="11" borderId="14" xfId="6" applyFont="1" applyFill="1" applyBorder="1" applyAlignment="1">
      <alignment vertical="center" wrapText="1"/>
    </xf>
    <xf numFmtId="0" fontId="11" fillId="11" borderId="27" xfId="0" applyFont="1" applyFill="1" applyBorder="1" applyAlignment="1">
      <alignment horizontal="justify" vertical="center" wrapText="1"/>
    </xf>
    <xf numFmtId="0" fontId="11" fillId="12" borderId="25" xfId="1" applyFont="1" applyFill="1" applyBorder="1" applyAlignment="1" applyProtection="1">
      <alignment horizontal="center" vertical="center" wrapText="1"/>
    </xf>
    <xf numFmtId="0" fontId="11" fillId="12" borderId="0" xfId="0" applyFont="1" applyFill="1" applyAlignment="1">
      <alignment horizontal="center" wrapText="1"/>
    </xf>
    <xf numFmtId="44" fontId="4" fillId="11" borderId="16" xfId="6" applyFont="1" applyFill="1" applyBorder="1" applyAlignment="1">
      <alignment vertical="center" wrapText="1"/>
    </xf>
    <xf numFmtId="0" fontId="4" fillId="11" borderId="1" xfId="0" applyFont="1" applyFill="1" applyBorder="1" applyAlignment="1">
      <alignment horizontal="justify" vertical="center" wrapText="1"/>
    </xf>
    <xf numFmtId="0" fontId="4" fillId="12" borderId="1" xfId="1" applyFont="1" applyFill="1" applyBorder="1" applyAlignment="1" applyProtection="1">
      <alignment horizontal="center" vertical="center" wrapText="1"/>
    </xf>
    <xf numFmtId="0" fontId="4" fillId="12" borderId="1" xfId="0" applyFont="1" applyFill="1" applyBorder="1" applyAlignment="1">
      <alignment horizontal="center" vertical="center" wrapText="1"/>
    </xf>
    <xf numFmtId="0" fontId="4" fillId="11" borderId="14" xfId="0" applyFont="1" applyFill="1" applyBorder="1" applyAlignment="1">
      <alignment horizontal="justify" vertical="center" wrapText="1"/>
    </xf>
    <xf numFmtId="0" fontId="4" fillId="12" borderId="14" xfId="1" applyFont="1" applyFill="1" applyBorder="1" applyAlignment="1" applyProtection="1">
      <alignment horizontal="center" vertical="center" wrapText="1"/>
    </xf>
    <xf numFmtId="0" fontId="4" fillId="12" borderId="14" xfId="0" applyFont="1" applyFill="1" applyBorder="1" applyAlignment="1">
      <alignment horizontal="center" vertical="center" wrapText="1"/>
    </xf>
    <xf numFmtId="0" fontId="11" fillId="11" borderId="1" xfId="0" applyFont="1" applyFill="1" applyBorder="1" applyAlignment="1">
      <alignment horizontal="justify" vertical="center" wrapText="1"/>
    </xf>
    <xf numFmtId="170" fontId="11" fillId="11" borderId="1" xfId="9" applyNumberFormat="1" applyFont="1" applyFill="1" applyBorder="1" applyAlignment="1" applyProtection="1">
      <alignment horizontal="center" vertical="center" wrapText="1"/>
    </xf>
    <xf numFmtId="44" fontId="4" fillId="11" borderId="18" xfId="6" applyFont="1" applyFill="1" applyBorder="1" applyAlignment="1">
      <alignment vertical="center" wrapText="1"/>
    </xf>
    <xf numFmtId="0" fontId="11" fillId="11" borderId="14" xfId="0" applyFont="1" applyFill="1" applyBorder="1" applyAlignment="1">
      <alignment horizontal="justify" vertical="center" wrapText="1"/>
    </xf>
    <xf numFmtId="170" fontId="11" fillId="11" borderId="14" xfId="9" applyNumberFormat="1" applyFont="1" applyFill="1" applyBorder="1" applyAlignment="1" applyProtection="1">
      <alignment horizontal="center" vertical="center" wrapText="1"/>
    </xf>
    <xf numFmtId="0" fontId="4" fillId="11" borderId="19" xfId="0" applyFont="1" applyFill="1" applyBorder="1" applyAlignment="1">
      <alignment horizontal="center" vertical="center" wrapText="1"/>
    </xf>
    <xf numFmtId="170" fontId="11" fillId="12" borderId="1" xfId="9" applyNumberFormat="1" applyFont="1" applyFill="1" applyBorder="1" applyAlignment="1" applyProtection="1">
      <alignment horizontal="center" vertical="center" wrapText="1"/>
    </xf>
    <xf numFmtId="44" fontId="4" fillId="11" borderId="20" xfId="6" applyFont="1" applyFill="1" applyBorder="1" applyAlignment="1">
      <alignment vertical="center" wrapText="1"/>
    </xf>
    <xf numFmtId="167" fontId="4" fillId="8" borderId="2" xfId="1" applyNumberFormat="1" applyFont="1" applyFill="1" applyBorder="1" applyAlignment="1" applyProtection="1">
      <alignment horizontal="right" wrapText="1"/>
      <protection locked="0"/>
    </xf>
    <xf numFmtId="167" fontId="4" fillId="8" borderId="3" xfId="1" applyNumberFormat="1" applyFont="1" applyFill="1" applyBorder="1" applyAlignment="1" applyProtection="1">
      <alignment horizontal="right" wrapText="1"/>
      <protection locked="0"/>
    </xf>
    <xf numFmtId="2" fontId="4" fillId="8" borderId="3" xfId="1" applyNumberFormat="1" applyFont="1" applyFill="1" applyBorder="1" applyAlignment="1">
      <alignment horizontal="right" wrapText="1"/>
    </xf>
    <xf numFmtId="10" fontId="4" fillId="8" borderId="4" xfId="7" applyNumberFormat="1" applyFont="1" applyFill="1" applyBorder="1" applyAlignment="1" applyProtection="1">
      <alignment horizontal="right" wrapText="1"/>
      <protection locked="0"/>
    </xf>
    <xf numFmtId="166" fontId="4" fillId="4" borderId="1" xfId="0" applyNumberFormat="1" applyFont="1" applyFill="1" applyBorder="1" applyAlignment="1">
      <alignment horizontal="center" vertical="center" wrapText="1"/>
    </xf>
    <xf numFmtId="44" fontId="10" fillId="0" borderId="0" xfId="1" applyNumberFormat="1" applyFont="1" applyFill="1" applyAlignment="1">
      <alignment wrapText="1"/>
    </xf>
    <xf numFmtId="1" fontId="10" fillId="0" borderId="0" xfId="1" applyNumberFormat="1" applyFont="1" applyFill="1" applyAlignment="1" applyProtection="1">
      <alignment horizontal="center" wrapText="1"/>
      <protection locked="0"/>
    </xf>
    <xf numFmtId="0" fontId="4" fillId="11" borderId="17" xfId="0" applyFont="1" applyFill="1" applyBorder="1" applyAlignment="1">
      <alignment horizontal="center" vertical="center"/>
    </xf>
    <xf numFmtId="0" fontId="4" fillId="11" borderId="3" xfId="0" applyFont="1" applyFill="1" applyBorder="1" applyAlignment="1">
      <alignment horizontal="center" vertical="center"/>
    </xf>
    <xf numFmtId="0" fontId="4" fillId="11" borderId="4" xfId="0" applyFont="1" applyFill="1" applyBorder="1" applyAlignment="1">
      <alignment horizontal="center" vertical="center"/>
    </xf>
    <xf numFmtId="169" fontId="4" fillId="12" borderId="17" xfId="0" applyNumberFormat="1" applyFont="1" applyFill="1" applyBorder="1" applyAlignment="1">
      <alignment horizontal="center" vertical="center" wrapText="1"/>
    </xf>
    <xf numFmtId="169" fontId="4" fillId="12" borderId="3" xfId="0" applyNumberFormat="1" applyFont="1" applyFill="1" applyBorder="1" applyAlignment="1">
      <alignment horizontal="center" vertical="center" wrapText="1"/>
    </xf>
    <xf numFmtId="169" fontId="4" fillId="12" borderId="4" xfId="0" applyNumberFormat="1" applyFont="1" applyFill="1" applyBorder="1" applyAlignment="1">
      <alignment horizontal="center" vertical="center" wrapText="1"/>
    </xf>
    <xf numFmtId="169" fontId="11" fillId="11" borderId="17" xfId="0" applyNumberFormat="1" applyFont="1" applyFill="1" applyBorder="1" applyAlignment="1">
      <alignment horizontal="center" vertical="center" wrapText="1"/>
    </xf>
    <xf numFmtId="169" fontId="11" fillId="11" borderId="3" xfId="0" applyNumberFormat="1" applyFont="1" applyFill="1" applyBorder="1" applyAlignment="1">
      <alignment horizontal="center" vertical="center" wrapText="1"/>
    </xf>
    <xf numFmtId="169" fontId="11" fillId="11" borderId="4" xfId="0" applyNumberFormat="1" applyFont="1" applyFill="1" applyBorder="1" applyAlignment="1">
      <alignment horizontal="center" vertical="center" wrapText="1"/>
    </xf>
    <xf numFmtId="4" fontId="16" fillId="0" borderId="35" xfId="1" applyNumberFormat="1" applyFont="1" applyFill="1" applyBorder="1" applyAlignment="1">
      <alignment horizontal="center" vertical="center" wrapText="1"/>
    </xf>
    <xf numFmtId="4" fontId="16" fillId="0" borderId="36" xfId="1" applyNumberFormat="1" applyFont="1" applyFill="1" applyBorder="1" applyAlignment="1">
      <alignment horizontal="center" vertical="center" wrapText="1"/>
    </xf>
    <xf numFmtId="4" fontId="16" fillId="0" borderId="37" xfId="1" applyNumberFormat="1" applyFont="1" applyFill="1" applyBorder="1" applyAlignment="1">
      <alignment horizontal="center" vertical="center" wrapText="1"/>
    </xf>
    <xf numFmtId="3" fontId="4" fillId="15" borderId="1" xfId="1" applyNumberFormat="1" applyFont="1" applyFill="1" applyBorder="1" applyAlignment="1" applyProtection="1">
      <alignment horizontal="center" vertical="center" wrapText="1"/>
      <protection locked="0"/>
    </xf>
    <xf numFmtId="0" fontId="4" fillId="13" borderId="26" xfId="0" applyNumberFormat="1" applyFont="1" applyFill="1" applyBorder="1" applyAlignment="1">
      <alignment horizontal="center" vertical="center" wrapText="1"/>
    </xf>
    <xf numFmtId="0" fontId="4" fillId="13" borderId="12" xfId="0" applyNumberFormat="1" applyFont="1" applyFill="1" applyBorder="1" applyAlignment="1">
      <alignment horizontal="center" vertical="center" wrapText="1"/>
    </xf>
    <xf numFmtId="0" fontId="4" fillId="13" borderId="15" xfId="0" applyNumberFormat="1" applyFont="1" applyFill="1" applyBorder="1" applyAlignment="1">
      <alignment horizontal="center" vertical="center" wrapText="1"/>
    </xf>
    <xf numFmtId="0" fontId="4" fillId="7" borderId="26" xfId="0" applyNumberFormat="1" applyFont="1" applyFill="1" applyBorder="1" applyAlignment="1">
      <alignment vertical="center" wrapText="1"/>
    </xf>
    <xf numFmtId="0" fontId="4" fillId="7" borderId="12" xfId="0" applyNumberFormat="1" applyFont="1" applyFill="1" applyBorder="1" applyAlignment="1">
      <alignment vertical="center" wrapText="1"/>
    </xf>
    <xf numFmtId="0" fontId="4" fillId="7" borderId="15" xfId="0" applyNumberFormat="1" applyFont="1" applyFill="1" applyBorder="1" applyAlignment="1">
      <alignment vertical="center" wrapText="1"/>
    </xf>
    <xf numFmtId="0" fontId="10" fillId="7" borderId="1" xfId="0" applyNumberFormat="1" applyFont="1" applyFill="1" applyBorder="1" applyAlignment="1">
      <alignment horizontal="left" vertical="center" wrapText="1"/>
    </xf>
    <xf numFmtId="0" fontId="10" fillId="7" borderId="1" xfId="0" applyNumberFormat="1" applyFont="1" applyFill="1" applyBorder="1" applyAlignment="1">
      <alignment horizontal="center" vertical="center" wrapText="1"/>
    </xf>
    <xf numFmtId="169" fontId="4" fillId="12" borderId="28" xfId="0" applyNumberFormat="1" applyFont="1" applyFill="1" applyBorder="1" applyAlignment="1">
      <alignment horizontal="center" vertical="center" wrapText="1"/>
    </xf>
    <xf numFmtId="0" fontId="4" fillId="11" borderId="17" xfId="0" applyFont="1" applyFill="1" applyBorder="1" applyAlignment="1">
      <alignment horizontal="center" vertical="center" wrapText="1"/>
    </xf>
    <xf numFmtId="0" fontId="4" fillId="11" borderId="28" xfId="0" applyFont="1" applyFill="1" applyBorder="1" applyAlignment="1">
      <alignment horizontal="center" vertical="center" wrapText="1"/>
    </xf>
    <xf numFmtId="0" fontId="4" fillId="11" borderId="4" xfId="0" applyFont="1" applyFill="1" applyBorder="1" applyAlignment="1">
      <alignment horizontal="center" vertical="center" wrapText="1"/>
    </xf>
    <xf numFmtId="0" fontId="4" fillId="11" borderId="3" xfId="0" applyFont="1" applyFill="1" applyBorder="1" applyAlignment="1">
      <alignment horizontal="center" vertical="center" wrapText="1"/>
    </xf>
    <xf numFmtId="0" fontId="10" fillId="8" borderId="26" xfId="1" applyFont="1" applyFill="1" applyBorder="1" applyAlignment="1" applyProtection="1">
      <alignment wrapText="1"/>
      <protection locked="0"/>
    </xf>
    <xf numFmtId="0" fontId="10" fillId="8" borderId="12" xfId="1" applyFont="1" applyFill="1" applyBorder="1" applyAlignment="1" applyProtection="1">
      <alignment wrapText="1"/>
      <protection locked="0"/>
    </xf>
    <xf numFmtId="0" fontId="10" fillId="8" borderId="15" xfId="1" applyFont="1" applyFill="1" applyBorder="1" applyAlignment="1" applyProtection="1">
      <alignment wrapText="1"/>
      <protection locked="0"/>
    </xf>
    <xf numFmtId="0" fontId="4" fillId="8" borderId="32" xfId="1" applyFont="1" applyFill="1" applyBorder="1" applyAlignment="1" applyProtection="1">
      <alignment wrapText="1"/>
      <protection locked="0"/>
    </xf>
    <xf numFmtId="0" fontId="4" fillId="8" borderId="30" xfId="1" applyFont="1" applyFill="1" applyBorder="1" applyAlignment="1" applyProtection="1">
      <alignment wrapText="1"/>
      <protection locked="0"/>
    </xf>
    <xf numFmtId="0" fontId="4" fillId="8" borderId="31" xfId="1" applyFont="1" applyFill="1" applyBorder="1" applyAlignment="1" applyProtection="1">
      <alignment wrapText="1"/>
      <protection locked="0"/>
    </xf>
    <xf numFmtId="0" fontId="4" fillId="8" borderId="5" xfId="1" applyFont="1" applyFill="1" applyBorder="1" applyAlignment="1" applyProtection="1">
      <alignment wrapText="1"/>
      <protection locked="0"/>
    </xf>
    <xf numFmtId="0" fontId="4" fillId="8" borderId="0" xfId="1" applyFont="1" applyFill="1" applyBorder="1" applyAlignment="1" applyProtection="1">
      <alignment wrapText="1"/>
      <protection locked="0"/>
    </xf>
    <xf numFmtId="0" fontId="4" fillId="8" borderId="33" xfId="1" applyFont="1" applyFill="1" applyBorder="1" applyAlignment="1" applyProtection="1">
      <alignment wrapText="1"/>
      <protection locked="0"/>
    </xf>
    <xf numFmtId="0" fontId="4" fillId="8" borderId="6" xfId="1" applyFont="1" applyFill="1" applyBorder="1" applyAlignment="1" applyProtection="1">
      <alignment wrapText="1"/>
      <protection locked="0"/>
    </xf>
    <xf numFmtId="0" fontId="4" fillId="8" borderId="7" xfId="1" applyFont="1" applyFill="1" applyBorder="1" applyAlignment="1" applyProtection="1">
      <alignment wrapText="1"/>
      <protection locked="0"/>
    </xf>
    <xf numFmtId="0" fontId="4" fillId="8" borderId="34" xfId="1" applyFont="1" applyFill="1" applyBorder="1" applyAlignment="1" applyProtection="1">
      <alignment wrapText="1"/>
      <protection locked="0"/>
    </xf>
    <xf numFmtId="0" fontId="4" fillId="8" borderId="1" xfId="1" applyFont="1" applyFill="1" applyBorder="1" applyAlignment="1">
      <alignment vertical="center" wrapText="1"/>
    </xf>
    <xf numFmtId="0" fontId="4" fillId="18" borderId="1" xfId="0" applyNumberFormat="1" applyFont="1" applyFill="1" applyBorder="1" applyAlignment="1">
      <alignment horizontal="left" vertical="center" wrapText="1"/>
    </xf>
    <xf numFmtId="0" fontId="4" fillId="18" borderId="22" xfId="0" applyNumberFormat="1" applyFont="1" applyFill="1" applyBorder="1" applyAlignment="1">
      <alignment horizontal="center" vertical="center" wrapText="1"/>
    </xf>
    <xf numFmtId="0" fontId="4" fillId="18" borderId="23" xfId="0" applyNumberFormat="1" applyFont="1" applyFill="1" applyBorder="1" applyAlignment="1">
      <alignment horizontal="center" vertical="center" wrapText="1"/>
    </xf>
    <xf numFmtId="0" fontId="4" fillId="18" borderId="21" xfId="0" applyNumberFormat="1" applyFont="1" applyFill="1" applyBorder="1" applyAlignment="1">
      <alignment horizontal="center" vertical="center" wrapText="1"/>
    </xf>
    <xf numFmtId="0" fontId="21" fillId="18" borderId="12" xfId="0" applyNumberFormat="1" applyFont="1" applyFill="1" applyBorder="1" applyAlignment="1">
      <alignment horizontal="center" vertical="center" wrapText="1"/>
    </xf>
    <xf numFmtId="0" fontId="21" fillId="18" borderId="15" xfId="0" applyNumberFormat="1" applyFont="1" applyFill="1" applyBorder="1" applyAlignment="1">
      <alignment horizontal="center" vertical="center" wrapText="1"/>
    </xf>
  </cellXfs>
  <cellStyles count="10">
    <cellStyle name="Moeda" xfId="6" builtinId="4"/>
    <cellStyle name="Normal" xfId="0" builtinId="0"/>
    <cellStyle name="Normal 2" xfId="1" xr:uid="{00000000-0005-0000-0000-000002000000}"/>
    <cellStyle name="Normal 3" xfId="9" xr:uid="{1AC353AB-28E7-4DD4-8A51-3AC5B54F477D}"/>
    <cellStyle name="Porcentagem 2" xfId="7" xr:uid="{00000000-0005-0000-0000-000003000000}"/>
    <cellStyle name="Separador de milhares 2" xfId="2" xr:uid="{00000000-0005-0000-0000-000004000000}"/>
    <cellStyle name="Separador de milhares 2 2" xfId="5" xr:uid="{00000000-0005-0000-0000-000005000000}"/>
    <cellStyle name="Separador de milhares 3" xfId="3" xr:uid="{00000000-0005-0000-0000-000006000000}"/>
    <cellStyle name="Título 5" xfId="4" xr:uid="{00000000-0005-0000-0000-000007000000}"/>
    <cellStyle name="Vírgula" xfId="8" builtinId="3"/>
  </cellStyles>
  <dxfs count="65">
    <dxf>
      <font>
        <color rgb="FF9C0006"/>
      </font>
      <fill>
        <patternFill>
          <bgColor rgb="FFFFC7CE"/>
        </patternFill>
      </fill>
    </dxf>
    <dxf>
      <numFmt numFmtId="1" formatCode="0"/>
    </dxf>
    <dxf>
      <font>
        <b val="0"/>
        <condense val="0"/>
        <extend val="0"/>
        <color indexed="17"/>
      </font>
      <fill>
        <patternFill patternType="solid">
          <fgColor indexed="27"/>
          <bgColor indexed="42"/>
        </patternFill>
      </fill>
    </dxf>
    <dxf>
      <font>
        <b val="0"/>
        <condense val="0"/>
        <extend val="0"/>
        <color indexed="8"/>
      </font>
      <fill>
        <patternFill patternType="solid">
          <fgColor indexed="34"/>
          <bgColor indexed="13"/>
        </patternFill>
      </fill>
    </dxf>
    <dxf>
      <font>
        <b/>
        <i val="0"/>
        <condense val="0"/>
        <extend val="0"/>
        <color indexed="8"/>
      </font>
      <fill>
        <patternFill patternType="solid">
          <fgColor indexed="34"/>
          <bgColor indexed="13"/>
        </patternFill>
      </fill>
    </dxf>
    <dxf>
      <font>
        <color rgb="FF9C0006"/>
      </font>
      <fill>
        <patternFill>
          <bgColor rgb="FFFFC7CE"/>
        </patternFill>
      </fill>
    </dxf>
    <dxf>
      <numFmt numFmtId="1" formatCode="0"/>
    </dxf>
    <dxf>
      <font>
        <b val="0"/>
        <condense val="0"/>
        <extend val="0"/>
        <color indexed="17"/>
      </font>
      <fill>
        <patternFill patternType="solid">
          <fgColor indexed="27"/>
          <bgColor indexed="42"/>
        </patternFill>
      </fill>
    </dxf>
    <dxf>
      <font>
        <b val="0"/>
        <condense val="0"/>
        <extend val="0"/>
        <color indexed="8"/>
      </font>
      <fill>
        <patternFill patternType="solid">
          <fgColor indexed="34"/>
          <bgColor indexed="13"/>
        </patternFill>
      </fill>
    </dxf>
    <dxf>
      <font>
        <b/>
        <i val="0"/>
        <condense val="0"/>
        <extend val="0"/>
        <color indexed="8"/>
      </font>
      <fill>
        <patternFill patternType="solid">
          <fgColor indexed="34"/>
          <bgColor indexed="13"/>
        </patternFill>
      </fill>
    </dxf>
    <dxf>
      <font>
        <color rgb="FF9C0006"/>
      </font>
      <fill>
        <patternFill>
          <bgColor rgb="FFFFC7CE"/>
        </patternFill>
      </fill>
    </dxf>
    <dxf>
      <numFmt numFmtId="1" formatCode="0"/>
    </dxf>
    <dxf>
      <font>
        <b val="0"/>
        <condense val="0"/>
        <extend val="0"/>
        <color indexed="17"/>
      </font>
      <fill>
        <patternFill patternType="solid">
          <fgColor indexed="27"/>
          <bgColor indexed="42"/>
        </patternFill>
      </fill>
    </dxf>
    <dxf>
      <font>
        <b val="0"/>
        <condense val="0"/>
        <extend val="0"/>
        <color indexed="8"/>
      </font>
      <fill>
        <patternFill patternType="solid">
          <fgColor indexed="34"/>
          <bgColor indexed="13"/>
        </patternFill>
      </fill>
    </dxf>
    <dxf>
      <font>
        <b/>
        <i val="0"/>
        <condense val="0"/>
        <extend val="0"/>
        <color indexed="8"/>
      </font>
      <fill>
        <patternFill patternType="solid">
          <fgColor indexed="34"/>
          <bgColor indexed="13"/>
        </patternFill>
      </fill>
    </dxf>
    <dxf>
      <font>
        <color rgb="FF9C0006"/>
      </font>
      <fill>
        <patternFill>
          <bgColor rgb="FFFFC7CE"/>
        </patternFill>
      </fill>
    </dxf>
    <dxf>
      <numFmt numFmtId="1" formatCode="0"/>
    </dxf>
    <dxf>
      <font>
        <b val="0"/>
        <condense val="0"/>
        <extend val="0"/>
        <color indexed="17"/>
      </font>
      <fill>
        <patternFill patternType="solid">
          <fgColor indexed="27"/>
          <bgColor indexed="42"/>
        </patternFill>
      </fill>
    </dxf>
    <dxf>
      <font>
        <b val="0"/>
        <condense val="0"/>
        <extend val="0"/>
        <color indexed="8"/>
      </font>
      <fill>
        <patternFill patternType="solid">
          <fgColor indexed="34"/>
          <bgColor indexed="13"/>
        </patternFill>
      </fill>
    </dxf>
    <dxf>
      <font>
        <b/>
        <i val="0"/>
        <condense val="0"/>
        <extend val="0"/>
        <color indexed="8"/>
      </font>
      <fill>
        <patternFill patternType="solid">
          <fgColor indexed="34"/>
          <bgColor indexed="13"/>
        </patternFill>
      </fill>
    </dxf>
    <dxf>
      <font>
        <color rgb="FF9C0006"/>
      </font>
      <fill>
        <patternFill>
          <bgColor rgb="FFFFC7CE"/>
        </patternFill>
      </fill>
    </dxf>
    <dxf>
      <numFmt numFmtId="1" formatCode="0"/>
    </dxf>
    <dxf>
      <font>
        <b val="0"/>
        <condense val="0"/>
        <extend val="0"/>
        <color indexed="17"/>
      </font>
      <fill>
        <patternFill patternType="solid">
          <fgColor indexed="27"/>
          <bgColor indexed="42"/>
        </patternFill>
      </fill>
    </dxf>
    <dxf>
      <font>
        <b val="0"/>
        <condense val="0"/>
        <extend val="0"/>
        <color indexed="8"/>
      </font>
      <fill>
        <patternFill patternType="solid">
          <fgColor indexed="34"/>
          <bgColor indexed="13"/>
        </patternFill>
      </fill>
    </dxf>
    <dxf>
      <font>
        <b/>
        <i val="0"/>
        <condense val="0"/>
        <extend val="0"/>
        <color indexed="8"/>
      </font>
      <fill>
        <patternFill patternType="solid">
          <fgColor indexed="34"/>
          <bgColor indexed="13"/>
        </patternFill>
      </fill>
    </dxf>
    <dxf>
      <font>
        <color rgb="FF9C0006"/>
      </font>
      <fill>
        <patternFill>
          <bgColor rgb="FFFFC7CE"/>
        </patternFill>
      </fill>
    </dxf>
    <dxf>
      <numFmt numFmtId="1" formatCode="0"/>
    </dxf>
    <dxf>
      <font>
        <b val="0"/>
        <condense val="0"/>
        <extend val="0"/>
        <color indexed="17"/>
      </font>
      <fill>
        <patternFill patternType="solid">
          <fgColor indexed="27"/>
          <bgColor indexed="42"/>
        </patternFill>
      </fill>
    </dxf>
    <dxf>
      <font>
        <b val="0"/>
        <condense val="0"/>
        <extend val="0"/>
        <color indexed="8"/>
      </font>
      <fill>
        <patternFill patternType="solid">
          <fgColor indexed="34"/>
          <bgColor indexed="13"/>
        </patternFill>
      </fill>
    </dxf>
    <dxf>
      <font>
        <b/>
        <i val="0"/>
        <condense val="0"/>
        <extend val="0"/>
        <color indexed="8"/>
      </font>
      <fill>
        <patternFill patternType="solid">
          <fgColor indexed="34"/>
          <bgColor indexed="13"/>
        </patternFill>
      </fill>
    </dxf>
    <dxf>
      <font>
        <color rgb="FF9C0006"/>
      </font>
      <fill>
        <patternFill>
          <bgColor rgb="FFFFC7CE"/>
        </patternFill>
      </fill>
    </dxf>
    <dxf>
      <numFmt numFmtId="1" formatCode="0"/>
    </dxf>
    <dxf>
      <font>
        <b val="0"/>
        <condense val="0"/>
        <extend val="0"/>
        <color indexed="17"/>
      </font>
      <fill>
        <patternFill patternType="solid">
          <fgColor indexed="27"/>
          <bgColor indexed="42"/>
        </patternFill>
      </fill>
    </dxf>
    <dxf>
      <font>
        <b val="0"/>
        <condense val="0"/>
        <extend val="0"/>
        <color indexed="8"/>
      </font>
      <fill>
        <patternFill patternType="solid">
          <fgColor indexed="34"/>
          <bgColor indexed="13"/>
        </patternFill>
      </fill>
    </dxf>
    <dxf>
      <font>
        <b/>
        <i val="0"/>
        <condense val="0"/>
        <extend val="0"/>
        <color indexed="8"/>
      </font>
      <fill>
        <patternFill patternType="solid">
          <fgColor indexed="34"/>
          <bgColor indexed="13"/>
        </patternFill>
      </fill>
    </dxf>
    <dxf>
      <font>
        <color rgb="FF9C0006"/>
      </font>
      <fill>
        <patternFill>
          <bgColor rgb="FFFFC7CE"/>
        </patternFill>
      </fill>
    </dxf>
    <dxf>
      <numFmt numFmtId="1" formatCode="0"/>
    </dxf>
    <dxf>
      <font>
        <b val="0"/>
        <condense val="0"/>
        <extend val="0"/>
        <color indexed="17"/>
      </font>
      <fill>
        <patternFill patternType="solid">
          <fgColor indexed="27"/>
          <bgColor indexed="42"/>
        </patternFill>
      </fill>
    </dxf>
    <dxf>
      <font>
        <b val="0"/>
        <condense val="0"/>
        <extend val="0"/>
        <color indexed="8"/>
      </font>
      <fill>
        <patternFill patternType="solid">
          <fgColor indexed="34"/>
          <bgColor indexed="13"/>
        </patternFill>
      </fill>
    </dxf>
    <dxf>
      <font>
        <b/>
        <i val="0"/>
        <condense val="0"/>
        <extend val="0"/>
        <color indexed="8"/>
      </font>
      <fill>
        <patternFill patternType="solid">
          <fgColor indexed="34"/>
          <bgColor indexed="13"/>
        </patternFill>
      </fill>
    </dxf>
    <dxf>
      <font>
        <color rgb="FF9C0006"/>
      </font>
      <fill>
        <patternFill>
          <bgColor rgb="FFFFC7CE"/>
        </patternFill>
      </fill>
    </dxf>
    <dxf>
      <numFmt numFmtId="1" formatCode="0"/>
    </dxf>
    <dxf>
      <font>
        <b val="0"/>
        <condense val="0"/>
        <extend val="0"/>
        <color indexed="17"/>
      </font>
      <fill>
        <patternFill patternType="solid">
          <fgColor indexed="27"/>
          <bgColor indexed="42"/>
        </patternFill>
      </fill>
    </dxf>
    <dxf>
      <font>
        <b val="0"/>
        <condense val="0"/>
        <extend val="0"/>
        <color indexed="8"/>
      </font>
      <fill>
        <patternFill patternType="solid">
          <fgColor indexed="34"/>
          <bgColor indexed="13"/>
        </patternFill>
      </fill>
    </dxf>
    <dxf>
      <font>
        <b/>
        <i val="0"/>
        <condense val="0"/>
        <extend val="0"/>
        <color indexed="8"/>
      </font>
      <fill>
        <patternFill patternType="solid">
          <fgColor indexed="34"/>
          <bgColor indexed="13"/>
        </patternFill>
      </fill>
    </dxf>
    <dxf>
      <font>
        <color rgb="FF9C0006"/>
      </font>
      <fill>
        <patternFill>
          <bgColor rgb="FFFFC7CE"/>
        </patternFill>
      </fill>
    </dxf>
    <dxf>
      <numFmt numFmtId="1" formatCode="0"/>
    </dxf>
    <dxf>
      <font>
        <b val="0"/>
        <condense val="0"/>
        <extend val="0"/>
        <color indexed="17"/>
      </font>
      <fill>
        <patternFill patternType="solid">
          <fgColor indexed="27"/>
          <bgColor indexed="42"/>
        </patternFill>
      </fill>
    </dxf>
    <dxf>
      <font>
        <b val="0"/>
        <condense val="0"/>
        <extend val="0"/>
        <color indexed="8"/>
      </font>
      <fill>
        <patternFill patternType="solid">
          <fgColor indexed="34"/>
          <bgColor indexed="13"/>
        </patternFill>
      </fill>
    </dxf>
    <dxf>
      <font>
        <b/>
        <i val="0"/>
        <condense val="0"/>
        <extend val="0"/>
        <color indexed="8"/>
      </font>
      <fill>
        <patternFill patternType="solid">
          <fgColor indexed="34"/>
          <bgColor indexed="13"/>
        </patternFill>
      </fill>
    </dxf>
    <dxf>
      <font>
        <color rgb="FF9C0006"/>
      </font>
      <fill>
        <patternFill>
          <bgColor rgb="FFFFC7CE"/>
        </patternFill>
      </fill>
    </dxf>
    <dxf>
      <numFmt numFmtId="1" formatCode="0"/>
    </dxf>
    <dxf>
      <font>
        <b val="0"/>
        <condense val="0"/>
        <extend val="0"/>
        <color indexed="17"/>
      </font>
      <fill>
        <patternFill patternType="solid">
          <fgColor indexed="27"/>
          <bgColor indexed="42"/>
        </patternFill>
      </fill>
    </dxf>
    <dxf>
      <font>
        <b val="0"/>
        <condense val="0"/>
        <extend val="0"/>
        <color indexed="8"/>
      </font>
      <fill>
        <patternFill patternType="solid">
          <fgColor indexed="34"/>
          <bgColor indexed="13"/>
        </patternFill>
      </fill>
    </dxf>
    <dxf>
      <font>
        <b/>
        <i val="0"/>
        <condense val="0"/>
        <extend val="0"/>
        <color indexed="8"/>
      </font>
      <fill>
        <patternFill patternType="solid">
          <fgColor indexed="34"/>
          <bgColor indexed="13"/>
        </patternFill>
      </fill>
    </dxf>
    <dxf>
      <font>
        <color rgb="FF9C0006"/>
      </font>
      <fill>
        <patternFill>
          <bgColor rgb="FFFFC7CE"/>
        </patternFill>
      </fill>
    </dxf>
    <dxf>
      <numFmt numFmtId="1" formatCode="0"/>
    </dxf>
    <dxf>
      <font>
        <b val="0"/>
        <condense val="0"/>
        <extend val="0"/>
        <color indexed="17"/>
      </font>
      <fill>
        <patternFill patternType="solid">
          <fgColor indexed="27"/>
          <bgColor indexed="42"/>
        </patternFill>
      </fill>
    </dxf>
    <dxf>
      <font>
        <b val="0"/>
        <condense val="0"/>
        <extend val="0"/>
        <color indexed="8"/>
      </font>
      <fill>
        <patternFill patternType="solid">
          <fgColor indexed="34"/>
          <bgColor indexed="13"/>
        </patternFill>
      </fill>
    </dxf>
    <dxf>
      <font>
        <b/>
        <i val="0"/>
        <condense val="0"/>
        <extend val="0"/>
        <color indexed="8"/>
      </font>
      <fill>
        <patternFill patternType="solid">
          <fgColor indexed="34"/>
          <bgColor indexed="13"/>
        </patternFill>
      </fill>
    </dxf>
    <dxf>
      <font>
        <color rgb="FF9C0006"/>
      </font>
      <fill>
        <patternFill>
          <bgColor rgb="FFFFC7CE"/>
        </patternFill>
      </fill>
    </dxf>
    <dxf>
      <numFmt numFmtId="1" formatCode="0"/>
    </dxf>
    <dxf>
      <font>
        <b val="0"/>
        <condense val="0"/>
        <extend val="0"/>
        <color indexed="17"/>
      </font>
      <fill>
        <patternFill patternType="solid">
          <fgColor indexed="27"/>
          <bgColor indexed="42"/>
        </patternFill>
      </fill>
    </dxf>
    <dxf>
      <font>
        <b val="0"/>
        <condense val="0"/>
        <extend val="0"/>
        <color indexed="8"/>
      </font>
      <fill>
        <patternFill patternType="solid">
          <fgColor indexed="34"/>
          <bgColor indexed="13"/>
        </patternFill>
      </fill>
    </dxf>
    <dxf>
      <font>
        <b/>
        <i val="0"/>
        <condense val="0"/>
        <extend val="0"/>
        <color indexed="8"/>
      </font>
      <fill>
        <patternFill patternType="solid">
          <fgColor indexed="34"/>
          <bgColor indexed="13"/>
        </patternFill>
      </fill>
    </dxf>
  </dxfs>
  <tableStyles count="0" defaultTableStyle="TableStyleMedium9" defaultPivotStyle="PivotStyleLight16"/>
  <colors>
    <mruColors>
      <color rgb="FFFF99CC"/>
      <color rgb="FFFF5050"/>
      <color rgb="FF66FF66"/>
      <color rgb="FFFFFF66"/>
      <color rgb="FF0066FF"/>
      <color rgb="FFFF99FF"/>
      <color rgb="FFFF66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drawing1.xml><?xml version="1.0" encoding="utf-8"?>
<xdr:wsDr xmlns:xdr="http://schemas.openxmlformats.org/drawingml/2006/spreadsheetDrawing" xmlns:a="http://schemas.openxmlformats.org/drawingml/2006/main">
  <xdr:twoCellAnchor>
    <xdr:from>
      <xdr:col>2</xdr:col>
      <xdr:colOff>0</xdr:colOff>
      <xdr:row>0</xdr:row>
      <xdr:rowOff>0</xdr:rowOff>
    </xdr:from>
    <xdr:to>
      <xdr:col>2</xdr:col>
      <xdr:colOff>0</xdr:colOff>
      <xdr:row>0</xdr:row>
      <xdr:rowOff>0</xdr:rowOff>
    </xdr:to>
    <xdr:sp macro="[0]!Mudar1" textlink="">
      <xdr:nvSpPr>
        <xdr:cNvPr id="26625" name="Retângulo de cantos arredondados 1">
          <a:extLst>
            <a:ext uri="{FF2B5EF4-FFF2-40B4-BE49-F238E27FC236}">
              <a16:creationId xmlns:a16="http://schemas.microsoft.com/office/drawing/2014/main" id="{00000000-0008-0000-0000-000001680000}"/>
            </a:ext>
          </a:extLst>
        </xdr:cNvPr>
        <xdr:cNvSpPr>
          <a:spLocks noChangeArrowheads="1"/>
        </xdr:cNvSpPr>
      </xdr:nvSpPr>
      <xdr:spPr bwMode="auto">
        <a:xfrm>
          <a:off x="2590800" y="0"/>
          <a:ext cx="0" cy="0"/>
        </a:xfrm>
        <a:prstGeom prst="roundRect">
          <a:avLst>
            <a:gd name="adj" fmla="val 16667"/>
          </a:avLst>
        </a:prstGeom>
        <a:solidFill>
          <a:srgbClr val="4F81BD"/>
        </a:solidFill>
        <a:ln w="25400" algn="ctr">
          <a:solidFill>
            <a:srgbClr val="385D8A"/>
          </a:solidFill>
          <a:round/>
          <a:headEnd/>
          <a:tailEnd/>
        </a:ln>
      </xdr:spPr>
      <xdr:txBody>
        <a:bodyPr vertOverflow="clip" wrap="square" lIns="27432" tIns="27432" rIns="27432" bIns="27432" anchor="ctr" upright="1"/>
        <a:lstStyle/>
        <a:p>
          <a:pPr algn="ctr" rtl="0">
            <a:defRPr sz="1000"/>
          </a:pPr>
          <a:r>
            <a:rPr lang="pt-BR" sz="1100" b="0" i="0" u="none" strike="noStrike" baseline="0">
              <a:solidFill>
                <a:srgbClr val="FFFFFF"/>
              </a:solidFill>
              <a:latin typeface="Calibri"/>
              <a:cs typeface="Calibri"/>
            </a:rPr>
            <a:t>VOLTAR</a:t>
          </a: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2</xdr:col>
      <xdr:colOff>0</xdr:colOff>
      <xdr:row>0</xdr:row>
      <xdr:rowOff>0</xdr:rowOff>
    </xdr:from>
    <xdr:to>
      <xdr:col>2</xdr:col>
      <xdr:colOff>0</xdr:colOff>
      <xdr:row>0</xdr:row>
      <xdr:rowOff>0</xdr:rowOff>
    </xdr:to>
    <xdr:sp macro="[0]!Mudar1" textlink="">
      <xdr:nvSpPr>
        <xdr:cNvPr id="2" name="Retângulo de cantos arredondados 1">
          <a:extLst>
            <a:ext uri="{FF2B5EF4-FFF2-40B4-BE49-F238E27FC236}">
              <a16:creationId xmlns:a16="http://schemas.microsoft.com/office/drawing/2014/main" id="{8C4D49CE-CFDF-4830-B83F-2312A512EC30}"/>
            </a:ext>
          </a:extLst>
        </xdr:cNvPr>
        <xdr:cNvSpPr>
          <a:spLocks noChangeArrowheads="1"/>
        </xdr:cNvSpPr>
      </xdr:nvSpPr>
      <xdr:spPr bwMode="auto">
        <a:xfrm>
          <a:off x="1047750" y="0"/>
          <a:ext cx="0" cy="0"/>
        </a:xfrm>
        <a:prstGeom prst="roundRect">
          <a:avLst>
            <a:gd name="adj" fmla="val 16667"/>
          </a:avLst>
        </a:prstGeom>
        <a:solidFill>
          <a:srgbClr val="4F81BD"/>
        </a:solidFill>
        <a:ln w="25400" algn="ctr">
          <a:solidFill>
            <a:srgbClr val="385D8A"/>
          </a:solidFill>
          <a:round/>
          <a:headEnd/>
          <a:tailEnd/>
        </a:ln>
      </xdr:spPr>
      <xdr:txBody>
        <a:bodyPr vertOverflow="clip" wrap="square" lIns="27432" tIns="27432" rIns="27432" bIns="27432" anchor="ctr" upright="1"/>
        <a:lstStyle/>
        <a:p>
          <a:pPr algn="ctr" rtl="0">
            <a:defRPr sz="1000"/>
          </a:pPr>
          <a:r>
            <a:rPr lang="pt-BR" sz="1100" b="0" i="0" u="none" strike="noStrike" baseline="0">
              <a:solidFill>
                <a:srgbClr val="FFFFFF"/>
              </a:solidFill>
              <a:latin typeface="Calibri"/>
              <a:cs typeface="Calibri"/>
            </a:rPr>
            <a:t>VOLTAR</a:t>
          </a:r>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2</xdr:col>
      <xdr:colOff>0</xdr:colOff>
      <xdr:row>0</xdr:row>
      <xdr:rowOff>0</xdr:rowOff>
    </xdr:from>
    <xdr:to>
      <xdr:col>2</xdr:col>
      <xdr:colOff>0</xdr:colOff>
      <xdr:row>0</xdr:row>
      <xdr:rowOff>0</xdr:rowOff>
    </xdr:to>
    <xdr:sp macro="[0]!Mudar1" textlink="">
      <xdr:nvSpPr>
        <xdr:cNvPr id="2" name="Retângulo de cantos arredondados 1">
          <a:extLst>
            <a:ext uri="{FF2B5EF4-FFF2-40B4-BE49-F238E27FC236}">
              <a16:creationId xmlns:a16="http://schemas.microsoft.com/office/drawing/2014/main" id="{20387DC2-C22D-4E54-B281-FC757CD48645}"/>
            </a:ext>
          </a:extLst>
        </xdr:cNvPr>
        <xdr:cNvSpPr>
          <a:spLocks noChangeArrowheads="1"/>
        </xdr:cNvSpPr>
      </xdr:nvSpPr>
      <xdr:spPr bwMode="auto">
        <a:xfrm>
          <a:off x="1047750" y="0"/>
          <a:ext cx="0" cy="0"/>
        </a:xfrm>
        <a:prstGeom prst="roundRect">
          <a:avLst>
            <a:gd name="adj" fmla="val 16667"/>
          </a:avLst>
        </a:prstGeom>
        <a:solidFill>
          <a:srgbClr val="4F81BD"/>
        </a:solidFill>
        <a:ln w="25400" algn="ctr">
          <a:solidFill>
            <a:srgbClr val="385D8A"/>
          </a:solidFill>
          <a:round/>
          <a:headEnd/>
          <a:tailEnd/>
        </a:ln>
      </xdr:spPr>
      <xdr:txBody>
        <a:bodyPr vertOverflow="clip" wrap="square" lIns="27432" tIns="27432" rIns="27432" bIns="27432" anchor="ctr" upright="1"/>
        <a:lstStyle/>
        <a:p>
          <a:pPr algn="ctr" rtl="0">
            <a:defRPr sz="1000"/>
          </a:pPr>
          <a:r>
            <a:rPr lang="pt-BR" sz="1100" b="0" i="0" u="none" strike="noStrike" baseline="0">
              <a:solidFill>
                <a:srgbClr val="FFFFFF"/>
              </a:solidFill>
              <a:latin typeface="Calibri"/>
              <a:cs typeface="Calibri"/>
            </a:rPr>
            <a:t>VOLTAR</a:t>
          </a:r>
        </a:p>
      </xdr:txBody>
    </xdr:sp>
    <xdr:clientData/>
  </xdr:twoCellAnchor>
</xdr:wsDr>
</file>

<file path=xl/drawings/drawing12.xml><?xml version="1.0" encoding="utf-8"?>
<xdr:wsDr xmlns:xdr="http://schemas.openxmlformats.org/drawingml/2006/spreadsheetDrawing" xmlns:a="http://schemas.openxmlformats.org/drawingml/2006/main">
  <xdr:twoCellAnchor>
    <xdr:from>
      <xdr:col>2</xdr:col>
      <xdr:colOff>0</xdr:colOff>
      <xdr:row>0</xdr:row>
      <xdr:rowOff>0</xdr:rowOff>
    </xdr:from>
    <xdr:to>
      <xdr:col>2</xdr:col>
      <xdr:colOff>0</xdr:colOff>
      <xdr:row>0</xdr:row>
      <xdr:rowOff>0</xdr:rowOff>
    </xdr:to>
    <xdr:sp macro="[0]!Mudar1" textlink="">
      <xdr:nvSpPr>
        <xdr:cNvPr id="2" name="Retângulo de cantos arredondados 1">
          <a:extLst>
            <a:ext uri="{FF2B5EF4-FFF2-40B4-BE49-F238E27FC236}">
              <a16:creationId xmlns:a16="http://schemas.microsoft.com/office/drawing/2014/main" id="{72E75DB7-7E75-4A8A-BE11-8D429A1E53DD}"/>
            </a:ext>
          </a:extLst>
        </xdr:cNvPr>
        <xdr:cNvSpPr>
          <a:spLocks noChangeArrowheads="1"/>
        </xdr:cNvSpPr>
      </xdr:nvSpPr>
      <xdr:spPr bwMode="auto">
        <a:xfrm>
          <a:off x="1047750" y="0"/>
          <a:ext cx="0" cy="0"/>
        </a:xfrm>
        <a:prstGeom prst="roundRect">
          <a:avLst>
            <a:gd name="adj" fmla="val 16667"/>
          </a:avLst>
        </a:prstGeom>
        <a:solidFill>
          <a:srgbClr val="4F81BD"/>
        </a:solidFill>
        <a:ln w="25400" algn="ctr">
          <a:solidFill>
            <a:srgbClr val="385D8A"/>
          </a:solidFill>
          <a:round/>
          <a:headEnd/>
          <a:tailEnd/>
        </a:ln>
      </xdr:spPr>
      <xdr:txBody>
        <a:bodyPr vertOverflow="clip" wrap="square" lIns="27432" tIns="27432" rIns="27432" bIns="27432" anchor="ctr" upright="1"/>
        <a:lstStyle/>
        <a:p>
          <a:pPr algn="ctr" rtl="0">
            <a:defRPr sz="1000"/>
          </a:pPr>
          <a:r>
            <a:rPr lang="pt-BR" sz="1100" b="0" i="0" u="none" strike="noStrike" baseline="0">
              <a:solidFill>
                <a:srgbClr val="FFFFFF"/>
              </a:solidFill>
              <a:latin typeface="Calibri"/>
              <a:cs typeface="Calibri"/>
            </a:rPr>
            <a:t>VOLTAR</a:t>
          </a:r>
        </a:p>
      </xdr:txBody>
    </xdr:sp>
    <xdr:clientData/>
  </xdr:twoCellAnchor>
</xdr:wsDr>
</file>

<file path=xl/drawings/drawing13.xml><?xml version="1.0" encoding="utf-8"?>
<xdr:wsDr xmlns:xdr="http://schemas.openxmlformats.org/drawingml/2006/spreadsheetDrawing" xmlns:a="http://schemas.openxmlformats.org/drawingml/2006/main">
  <xdr:twoCellAnchor>
    <xdr:from>
      <xdr:col>2</xdr:col>
      <xdr:colOff>0</xdr:colOff>
      <xdr:row>0</xdr:row>
      <xdr:rowOff>0</xdr:rowOff>
    </xdr:from>
    <xdr:to>
      <xdr:col>2</xdr:col>
      <xdr:colOff>0</xdr:colOff>
      <xdr:row>0</xdr:row>
      <xdr:rowOff>0</xdr:rowOff>
    </xdr:to>
    <xdr:sp macro="[0]!Mudar1" textlink="">
      <xdr:nvSpPr>
        <xdr:cNvPr id="2" name="Retângulo de cantos arredondados 1">
          <a:extLst>
            <a:ext uri="{FF2B5EF4-FFF2-40B4-BE49-F238E27FC236}">
              <a16:creationId xmlns:a16="http://schemas.microsoft.com/office/drawing/2014/main" id="{A85411F4-C08A-4730-94B9-51808C21C144}"/>
            </a:ext>
          </a:extLst>
        </xdr:cNvPr>
        <xdr:cNvSpPr>
          <a:spLocks noChangeArrowheads="1"/>
        </xdr:cNvSpPr>
      </xdr:nvSpPr>
      <xdr:spPr bwMode="auto">
        <a:xfrm>
          <a:off x="1047750" y="0"/>
          <a:ext cx="0" cy="0"/>
        </a:xfrm>
        <a:prstGeom prst="roundRect">
          <a:avLst>
            <a:gd name="adj" fmla="val 16667"/>
          </a:avLst>
        </a:prstGeom>
        <a:solidFill>
          <a:srgbClr val="4F81BD"/>
        </a:solidFill>
        <a:ln w="25400" algn="ctr">
          <a:solidFill>
            <a:srgbClr val="385D8A"/>
          </a:solidFill>
          <a:round/>
          <a:headEnd/>
          <a:tailEnd/>
        </a:ln>
      </xdr:spPr>
      <xdr:txBody>
        <a:bodyPr vertOverflow="clip" wrap="square" lIns="27432" tIns="27432" rIns="27432" bIns="27432" anchor="ctr" upright="1"/>
        <a:lstStyle/>
        <a:p>
          <a:pPr algn="ctr" rtl="0">
            <a:defRPr sz="1000"/>
          </a:pPr>
          <a:r>
            <a:rPr lang="pt-BR" sz="1100" b="0" i="0" u="none" strike="noStrike" baseline="0">
              <a:solidFill>
                <a:srgbClr val="FFFFFF"/>
              </a:solidFill>
              <a:latin typeface="Calibri"/>
              <a:cs typeface="Calibri"/>
            </a:rPr>
            <a:t>VOLTAR</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xdr:col>
      <xdr:colOff>0</xdr:colOff>
      <xdr:row>0</xdr:row>
      <xdr:rowOff>0</xdr:rowOff>
    </xdr:from>
    <xdr:to>
      <xdr:col>2</xdr:col>
      <xdr:colOff>0</xdr:colOff>
      <xdr:row>0</xdr:row>
      <xdr:rowOff>0</xdr:rowOff>
    </xdr:to>
    <xdr:sp macro="[0]!Mudar1" textlink="">
      <xdr:nvSpPr>
        <xdr:cNvPr id="2" name="Retângulo de cantos arredondados 1">
          <a:extLst>
            <a:ext uri="{FF2B5EF4-FFF2-40B4-BE49-F238E27FC236}">
              <a16:creationId xmlns:a16="http://schemas.microsoft.com/office/drawing/2014/main" id="{0951CC5C-5125-4DE7-8414-00D7F509F2D1}"/>
            </a:ext>
          </a:extLst>
        </xdr:cNvPr>
        <xdr:cNvSpPr>
          <a:spLocks noChangeArrowheads="1"/>
        </xdr:cNvSpPr>
      </xdr:nvSpPr>
      <xdr:spPr bwMode="auto">
        <a:xfrm>
          <a:off x="1047750" y="0"/>
          <a:ext cx="0" cy="0"/>
        </a:xfrm>
        <a:prstGeom prst="roundRect">
          <a:avLst>
            <a:gd name="adj" fmla="val 16667"/>
          </a:avLst>
        </a:prstGeom>
        <a:solidFill>
          <a:srgbClr val="4F81BD"/>
        </a:solidFill>
        <a:ln w="25400" algn="ctr">
          <a:solidFill>
            <a:srgbClr val="385D8A"/>
          </a:solidFill>
          <a:round/>
          <a:headEnd/>
          <a:tailEnd/>
        </a:ln>
      </xdr:spPr>
      <xdr:txBody>
        <a:bodyPr vertOverflow="clip" wrap="square" lIns="27432" tIns="27432" rIns="27432" bIns="27432" anchor="ctr" upright="1"/>
        <a:lstStyle/>
        <a:p>
          <a:pPr algn="ctr" rtl="0">
            <a:defRPr sz="1000"/>
          </a:pPr>
          <a:r>
            <a:rPr lang="pt-BR" sz="1100" b="0" i="0" u="none" strike="noStrike" baseline="0">
              <a:solidFill>
                <a:srgbClr val="FFFFFF"/>
              </a:solidFill>
              <a:latin typeface="Calibri"/>
              <a:cs typeface="Calibri"/>
            </a:rPr>
            <a:t>VOLTAR</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2</xdr:col>
      <xdr:colOff>0</xdr:colOff>
      <xdr:row>0</xdr:row>
      <xdr:rowOff>0</xdr:rowOff>
    </xdr:from>
    <xdr:to>
      <xdr:col>2</xdr:col>
      <xdr:colOff>0</xdr:colOff>
      <xdr:row>0</xdr:row>
      <xdr:rowOff>0</xdr:rowOff>
    </xdr:to>
    <xdr:sp macro="[0]!Mudar1" textlink="">
      <xdr:nvSpPr>
        <xdr:cNvPr id="2" name="Retângulo de cantos arredondados 1">
          <a:extLst>
            <a:ext uri="{FF2B5EF4-FFF2-40B4-BE49-F238E27FC236}">
              <a16:creationId xmlns:a16="http://schemas.microsoft.com/office/drawing/2014/main" id="{DD4BB883-5525-4FD6-A8BE-B649101C30A6}"/>
            </a:ext>
          </a:extLst>
        </xdr:cNvPr>
        <xdr:cNvSpPr>
          <a:spLocks noChangeArrowheads="1"/>
        </xdr:cNvSpPr>
      </xdr:nvSpPr>
      <xdr:spPr bwMode="auto">
        <a:xfrm>
          <a:off x="1047750" y="0"/>
          <a:ext cx="0" cy="0"/>
        </a:xfrm>
        <a:prstGeom prst="roundRect">
          <a:avLst>
            <a:gd name="adj" fmla="val 16667"/>
          </a:avLst>
        </a:prstGeom>
        <a:solidFill>
          <a:srgbClr val="4F81BD"/>
        </a:solidFill>
        <a:ln w="25400" algn="ctr">
          <a:solidFill>
            <a:srgbClr val="385D8A"/>
          </a:solidFill>
          <a:round/>
          <a:headEnd/>
          <a:tailEnd/>
        </a:ln>
      </xdr:spPr>
      <xdr:txBody>
        <a:bodyPr vertOverflow="clip" wrap="square" lIns="27432" tIns="27432" rIns="27432" bIns="27432" anchor="ctr" upright="1"/>
        <a:lstStyle/>
        <a:p>
          <a:pPr algn="ctr" rtl="0">
            <a:defRPr sz="1000"/>
          </a:pPr>
          <a:r>
            <a:rPr lang="pt-BR" sz="1100" b="0" i="0" u="none" strike="noStrike" baseline="0">
              <a:solidFill>
                <a:srgbClr val="FFFFFF"/>
              </a:solidFill>
              <a:latin typeface="Calibri"/>
              <a:cs typeface="Calibri"/>
            </a:rPr>
            <a:t>VOLTAR</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2</xdr:col>
      <xdr:colOff>0</xdr:colOff>
      <xdr:row>0</xdr:row>
      <xdr:rowOff>0</xdr:rowOff>
    </xdr:from>
    <xdr:to>
      <xdr:col>2</xdr:col>
      <xdr:colOff>0</xdr:colOff>
      <xdr:row>0</xdr:row>
      <xdr:rowOff>0</xdr:rowOff>
    </xdr:to>
    <xdr:sp macro="[0]!Mudar1" textlink="">
      <xdr:nvSpPr>
        <xdr:cNvPr id="2" name="Retângulo de cantos arredondados 1">
          <a:extLst>
            <a:ext uri="{FF2B5EF4-FFF2-40B4-BE49-F238E27FC236}">
              <a16:creationId xmlns:a16="http://schemas.microsoft.com/office/drawing/2014/main" id="{411A3D3C-16F4-417A-A8DE-EC4C401C5595}"/>
            </a:ext>
          </a:extLst>
        </xdr:cNvPr>
        <xdr:cNvSpPr>
          <a:spLocks noChangeArrowheads="1"/>
        </xdr:cNvSpPr>
      </xdr:nvSpPr>
      <xdr:spPr bwMode="auto">
        <a:xfrm>
          <a:off x="1047750" y="0"/>
          <a:ext cx="0" cy="0"/>
        </a:xfrm>
        <a:prstGeom prst="roundRect">
          <a:avLst>
            <a:gd name="adj" fmla="val 16667"/>
          </a:avLst>
        </a:prstGeom>
        <a:solidFill>
          <a:srgbClr val="4F81BD"/>
        </a:solidFill>
        <a:ln w="25400" algn="ctr">
          <a:solidFill>
            <a:srgbClr val="385D8A"/>
          </a:solidFill>
          <a:round/>
          <a:headEnd/>
          <a:tailEnd/>
        </a:ln>
      </xdr:spPr>
      <xdr:txBody>
        <a:bodyPr vertOverflow="clip" wrap="square" lIns="27432" tIns="27432" rIns="27432" bIns="27432" anchor="ctr" upright="1"/>
        <a:lstStyle/>
        <a:p>
          <a:pPr algn="ctr" rtl="0">
            <a:defRPr sz="1000"/>
          </a:pPr>
          <a:r>
            <a:rPr lang="pt-BR" sz="1100" b="0" i="0" u="none" strike="noStrike" baseline="0">
              <a:solidFill>
                <a:srgbClr val="FFFFFF"/>
              </a:solidFill>
              <a:latin typeface="Calibri"/>
              <a:cs typeface="Calibri"/>
            </a:rPr>
            <a:t>VOLTAR</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2</xdr:col>
      <xdr:colOff>0</xdr:colOff>
      <xdr:row>0</xdr:row>
      <xdr:rowOff>0</xdr:rowOff>
    </xdr:from>
    <xdr:to>
      <xdr:col>2</xdr:col>
      <xdr:colOff>0</xdr:colOff>
      <xdr:row>0</xdr:row>
      <xdr:rowOff>0</xdr:rowOff>
    </xdr:to>
    <xdr:sp macro="[0]!Mudar1" textlink="">
      <xdr:nvSpPr>
        <xdr:cNvPr id="2" name="Retângulo de cantos arredondados 1">
          <a:extLst>
            <a:ext uri="{FF2B5EF4-FFF2-40B4-BE49-F238E27FC236}">
              <a16:creationId xmlns:a16="http://schemas.microsoft.com/office/drawing/2014/main" id="{BDC8E1E8-4B7A-42C8-9E3B-FA6D7348D029}"/>
            </a:ext>
          </a:extLst>
        </xdr:cNvPr>
        <xdr:cNvSpPr>
          <a:spLocks noChangeArrowheads="1"/>
        </xdr:cNvSpPr>
      </xdr:nvSpPr>
      <xdr:spPr bwMode="auto">
        <a:xfrm>
          <a:off x="1047750" y="0"/>
          <a:ext cx="0" cy="0"/>
        </a:xfrm>
        <a:prstGeom prst="roundRect">
          <a:avLst>
            <a:gd name="adj" fmla="val 16667"/>
          </a:avLst>
        </a:prstGeom>
        <a:solidFill>
          <a:srgbClr val="4F81BD"/>
        </a:solidFill>
        <a:ln w="25400" algn="ctr">
          <a:solidFill>
            <a:srgbClr val="385D8A"/>
          </a:solidFill>
          <a:round/>
          <a:headEnd/>
          <a:tailEnd/>
        </a:ln>
      </xdr:spPr>
      <xdr:txBody>
        <a:bodyPr vertOverflow="clip" wrap="square" lIns="27432" tIns="27432" rIns="27432" bIns="27432" anchor="ctr" upright="1"/>
        <a:lstStyle/>
        <a:p>
          <a:pPr algn="ctr" rtl="0">
            <a:defRPr sz="1000"/>
          </a:pPr>
          <a:r>
            <a:rPr lang="pt-BR" sz="1100" b="0" i="0" u="none" strike="noStrike" baseline="0">
              <a:solidFill>
                <a:srgbClr val="FFFFFF"/>
              </a:solidFill>
              <a:latin typeface="Calibri"/>
              <a:cs typeface="Calibri"/>
            </a:rPr>
            <a:t>VOLTAR</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2</xdr:col>
      <xdr:colOff>0</xdr:colOff>
      <xdr:row>0</xdr:row>
      <xdr:rowOff>0</xdr:rowOff>
    </xdr:from>
    <xdr:to>
      <xdr:col>2</xdr:col>
      <xdr:colOff>0</xdr:colOff>
      <xdr:row>0</xdr:row>
      <xdr:rowOff>0</xdr:rowOff>
    </xdr:to>
    <xdr:sp macro="[0]!Mudar1" textlink="">
      <xdr:nvSpPr>
        <xdr:cNvPr id="2" name="Retângulo de cantos arredondados 1">
          <a:extLst>
            <a:ext uri="{FF2B5EF4-FFF2-40B4-BE49-F238E27FC236}">
              <a16:creationId xmlns:a16="http://schemas.microsoft.com/office/drawing/2014/main" id="{9434F65F-5860-49C7-BD76-FF8E1B86292B}"/>
            </a:ext>
          </a:extLst>
        </xdr:cNvPr>
        <xdr:cNvSpPr>
          <a:spLocks noChangeArrowheads="1"/>
        </xdr:cNvSpPr>
      </xdr:nvSpPr>
      <xdr:spPr bwMode="auto">
        <a:xfrm>
          <a:off x="1047750" y="0"/>
          <a:ext cx="0" cy="0"/>
        </a:xfrm>
        <a:prstGeom prst="roundRect">
          <a:avLst>
            <a:gd name="adj" fmla="val 16667"/>
          </a:avLst>
        </a:prstGeom>
        <a:solidFill>
          <a:srgbClr val="4F81BD"/>
        </a:solidFill>
        <a:ln w="25400" algn="ctr">
          <a:solidFill>
            <a:srgbClr val="385D8A"/>
          </a:solidFill>
          <a:round/>
          <a:headEnd/>
          <a:tailEnd/>
        </a:ln>
      </xdr:spPr>
      <xdr:txBody>
        <a:bodyPr vertOverflow="clip" wrap="square" lIns="27432" tIns="27432" rIns="27432" bIns="27432" anchor="ctr" upright="1"/>
        <a:lstStyle/>
        <a:p>
          <a:pPr algn="ctr" rtl="0">
            <a:defRPr sz="1000"/>
          </a:pPr>
          <a:r>
            <a:rPr lang="pt-BR" sz="1100" b="0" i="0" u="none" strike="noStrike" baseline="0">
              <a:solidFill>
                <a:srgbClr val="FFFFFF"/>
              </a:solidFill>
              <a:latin typeface="Calibri"/>
              <a:cs typeface="Calibri"/>
            </a:rPr>
            <a:t>VOLTAR</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2</xdr:col>
      <xdr:colOff>0</xdr:colOff>
      <xdr:row>0</xdr:row>
      <xdr:rowOff>0</xdr:rowOff>
    </xdr:from>
    <xdr:to>
      <xdr:col>2</xdr:col>
      <xdr:colOff>0</xdr:colOff>
      <xdr:row>0</xdr:row>
      <xdr:rowOff>0</xdr:rowOff>
    </xdr:to>
    <xdr:sp macro="[0]!Mudar1" textlink="">
      <xdr:nvSpPr>
        <xdr:cNvPr id="2" name="Retângulo de cantos arredondados 1">
          <a:extLst>
            <a:ext uri="{FF2B5EF4-FFF2-40B4-BE49-F238E27FC236}">
              <a16:creationId xmlns:a16="http://schemas.microsoft.com/office/drawing/2014/main" id="{C220A698-6AA9-4BA6-B925-E932BD699F84}"/>
            </a:ext>
          </a:extLst>
        </xdr:cNvPr>
        <xdr:cNvSpPr>
          <a:spLocks noChangeArrowheads="1"/>
        </xdr:cNvSpPr>
      </xdr:nvSpPr>
      <xdr:spPr bwMode="auto">
        <a:xfrm>
          <a:off x="1047750" y="0"/>
          <a:ext cx="0" cy="0"/>
        </a:xfrm>
        <a:prstGeom prst="roundRect">
          <a:avLst>
            <a:gd name="adj" fmla="val 16667"/>
          </a:avLst>
        </a:prstGeom>
        <a:solidFill>
          <a:srgbClr val="4F81BD"/>
        </a:solidFill>
        <a:ln w="25400" algn="ctr">
          <a:solidFill>
            <a:srgbClr val="385D8A"/>
          </a:solidFill>
          <a:round/>
          <a:headEnd/>
          <a:tailEnd/>
        </a:ln>
      </xdr:spPr>
      <xdr:txBody>
        <a:bodyPr vertOverflow="clip" wrap="square" lIns="27432" tIns="27432" rIns="27432" bIns="27432" anchor="ctr" upright="1"/>
        <a:lstStyle/>
        <a:p>
          <a:pPr algn="ctr" rtl="0">
            <a:defRPr sz="1000"/>
          </a:pPr>
          <a:r>
            <a:rPr lang="pt-BR" sz="1100" b="0" i="0" u="none" strike="noStrike" baseline="0">
              <a:solidFill>
                <a:srgbClr val="FFFFFF"/>
              </a:solidFill>
              <a:latin typeface="Calibri"/>
              <a:cs typeface="Calibri"/>
            </a:rPr>
            <a:t>VOLTAR</a:t>
          </a: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2</xdr:col>
      <xdr:colOff>0</xdr:colOff>
      <xdr:row>0</xdr:row>
      <xdr:rowOff>0</xdr:rowOff>
    </xdr:from>
    <xdr:to>
      <xdr:col>2</xdr:col>
      <xdr:colOff>0</xdr:colOff>
      <xdr:row>0</xdr:row>
      <xdr:rowOff>0</xdr:rowOff>
    </xdr:to>
    <xdr:sp macro="[0]!Mudar1" textlink="">
      <xdr:nvSpPr>
        <xdr:cNvPr id="2" name="Retângulo de cantos arredondados 1">
          <a:extLst>
            <a:ext uri="{FF2B5EF4-FFF2-40B4-BE49-F238E27FC236}">
              <a16:creationId xmlns:a16="http://schemas.microsoft.com/office/drawing/2014/main" id="{22024019-CAF9-4BB9-A0FB-6E863EFB1E39}"/>
            </a:ext>
          </a:extLst>
        </xdr:cNvPr>
        <xdr:cNvSpPr>
          <a:spLocks noChangeArrowheads="1"/>
        </xdr:cNvSpPr>
      </xdr:nvSpPr>
      <xdr:spPr bwMode="auto">
        <a:xfrm>
          <a:off x="1047750" y="0"/>
          <a:ext cx="0" cy="0"/>
        </a:xfrm>
        <a:prstGeom prst="roundRect">
          <a:avLst>
            <a:gd name="adj" fmla="val 16667"/>
          </a:avLst>
        </a:prstGeom>
        <a:solidFill>
          <a:srgbClr val="4F81BD"/>
        </a:solidFill>
        <a:ln w="25400" algn="ctr">
          <a:solidFill>
            <a:srgbClr val="385D8A"/>
          </a:solidFill>
          <a:round/>
          <a:headEnd/>
          <a:tailEnd/>
        </a:ln>
      </xdr:spPr>
      <xdr:txBody>
        <a:bodyPr vertOverflow="clip" wrap="square" lIns="27432" tIns="27432" rIns="27432" bIns="27432" anchor="ctr" upright="1"/>
        <a:lstStyle/>
        <a:p>
          <a:pPr algn="ctr" rtl="0">
            <a:defRPr sz="1000"/>
          </a:pPr>
          <a:r>
            <a:rPr lang="pt-BR" sz="1100" b="0" i="0" u="none" strike="noStrike" baseline="0">
              <a:solidFill>
                <a:srgbClr val="FFFFFF"/>
              </a:solidFill>
              <a:latin typeface="Calibri"/>
              <a:cs typeface="Calibri"/>
            </a:rPr>
            <a:t>VOLTAR</a:t>
          </a: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2</xdr:col>
      <xdr:colOff>0</xdr:colOff>
      <xdr:row>0</xdr:row>
      <xdr:rowOff>0</xdr:rowOff>
    </xdr:from>
    <xdr:to>
      <xdr:col>2</xdr:col>
      <xdr:colOff>0</xdr:colOff>
      <xdr:row>0</xdr:row>
      <xdr:rowOff>0</xdr:rowOff>
    </xdr:to>
    <xdr:sp macro="[0]!Mudar1" textlink="">
      <xdr:nvSpPr>
        <xdr:cNvPr id="2" name="Retângulo de cantos arredondados 1">
          <a:extLst>
            <a:ext uri="{FF2B5EF4-FFF2-40B4-BE49-F238E27FC236}">
              <a16:creationId xmlns:a16="http://schemas.microsoft.com/office/drawing/2014/main" id="{81263251-14EF-4164-83FF-F76BE9980536}"/>
            </a:ext>
          </a:extLst>
        </xdr:cNvPr>
        <xdr:cNvSpPr>
          <a:spLocks noChangeArrowheads="1"/>
        </xdr:cNvSpPr>
      </xdr:nvSpPr>
      <xdr:spPr bwMode="auto">
        <a:xfrm>
          <a:off x="1047750" y="0"/>
          <a:ext cx="0" cy="0"/>
        </a:xfrm>
        <a:prstGeom prst="roundRect">
          <a:avLst>
            <a:gd name="adj" fmla="val 16667"/>
          </a:avLst>
        </a:prstGeom>
        <a:solidFill>
          <a:srgbClr val="4F81BD"/>
        </a:solidFill>
        <a:ln w="25400" algn="ctr">
          <a:solidFill>
            <a:srgbClr val="385D8A"/>
          </a:solidFill>
          <a:round/>
          <a:headEnd/>
          <a:tailEnd/>
        </a:ln>
      </xdr:spPr>
      <xdr:txBody>
        <a:bodyPr vertOverflow="clip" wrap="square" lIns="27432" tIns="27432" rIns="27432" bIns="27432" anchor="ctr" upright="1"/>
        <a:lstStyle/>
        <a:p>
          <a:pPr algn="ctr" rtl="0">
            <a:defRPr sz="1000"/>
          </a:pPr>
          <a:r>
            <a:rPr lang="pt-BR" sz="1100" b="0" i="0" u="none" strike="noStrike" baseline="0">
              <a:solidFill>
                <a:srgbClr val="FFFFFF"/>
              </a:solidFill>
              <a:latin typeface="Calibri"/>
              <a:cs typeface="Calibri"/>
            </a:rPr>
            <a:t>VOLTAR</a:t>
          </a:r>
        </a:p>
      </xdr:txBody>
    </xdr:sp>
    <xdr:clientData/>
  </xdr:twoCellAnchor>
</xdr:wsDr>
</file>

<file path=xl/theme/theme1.xml><?xml version="1.0" encoding="utf-8"?>
<a:theme xmlns:a="http://schemas.openxmlformats.org/drawingml/2006/main" name="Tema do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10.vml"/><Relationship Id="rId2" Type="http://schemas.openxmlformats.org/officeDocument/2006/relationships/drawing" Target="../drawings/drawing10.xml"/><Relationship Id="rId1" Type="http://schemas.openxmlformats.org/officeDocument/2006/relationships/printerSettings" Target="../printerSettings/printerSettings10.bin"/><Relationship Id="rId4" Type="http://schemas.openxmlformats.org/officeDocument/2006/relationships/comments" Target="../comments10.xml"/></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11.vml"/><Relationship Id="rId2" Type="http://schemas.openxmlformats.org/officeDocument/2006/relationships/drawing" Target="../drawings/drawing11.xml"/><Relationship Id="rId1" Type="http://schemas.openxmlformats.org/officeDocument/2006/relationships/printerSettings" Target="../printerSettings/printerSettings11.bin"/><Relationship Id="rId4" Type="http://schemas.openxmlformats.org/officeDocument/2006/relationships/comments" Target="../comments11.xml"/></Relationships>
</file>

<file path=xl/worksheets/_rels/sheet12.xml.rels><?xml version="1.0" encoding="UTF-8" standalone="yes"?>
<Relationships xmlns="http://schemas.openxmlformats.org/package/2006/relationships"><Relationship Id="rId3" Type="http://schemas.openxmlformats.org/officeDocument/2006/relationships/vmlDrawing" Target="../drawings/vmlDrawing12.vml"/><Relationship Id="rId2" Type="http://schemas.openxmlformats.org/officeDocument/2006/relationships/drawing" Target="../drawings/drawing12.xml"/><Relationship Id="rId1" Type="http://schemas.openxmlformats.org/officeDocument/2006/relationships/printerSettings" Target="../printerSettings/printerSettings12.bin"/><Relationship Id="rId4" Type="http://schemas.openxmlformats.org/officeDocument/2006/relationships/comments" Target="../comments12.xml"/></Relationships>
</file>

<file path=xl/worksheets/_rels/sheet13.xml.rels><?xml version="1.0" encoding="UTF-8" standalone="yes"?>
<Relationships xmlns="http://schemas.openxmlformats.org/package/2006/relationships"><Relationship Id="rId3" Type="http://schemas.openxmlformats.org/officeDocument/2006/relationships/vmlDrawing" Target="../drawings/vmlDrawing13.vml"/><Relationship Id="rId2" Type="http://schemas.openxmlformats.org/officeDocument/2006/relationships/drawing" Target="../drawings/drawing13.xml"/><Relationship Id="rId1" Type="http://schemas.openxmlformats.org/officeDocument/2006/relationships/printerSettings" Target="../printerSettings/printerSettings13.bin"/><Relationship Id="rId4" Type="http://schemas.openxmlformats.org/officeDocument/2006/relationships/comments" Target="../comments13.xml"/></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3.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4.xml"/><Relationship Id="rId1" Type="http://schemas.openxmlformats.org/officeDocument/2006/relationships/printerSettings" Target="../printerSettings/printerSettings4.bin"/><Relationship Id="rId4" Type="http://schemas.openxmlformats.org/officeDocument/2006/relationships/comments" Target="../comments4.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5.xml"/><Relationship Id="rId1" Type="http://schemas.openxmlformats.org/officeDocument/2006/relationships/printerSettings" Target="../printerSettings/printerSettings5.bin"/><Relationship Id="rId4" Type="http://schemas.openxmlformats.org/officeDocument/2006/relationships/comments" Target="../comments5.x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6.xml"/><Relationship Id="rId1" Type="http://schemas.openxmlformats.org/officeDocument/2006/relationships/printerSettings" Target="../printerSettings/printerSettings6.bin"/><Relationship Id="rId4" Type="http://schemas.openxmlformats.org/officeDocument/2006/relationships/comments" Target="../comments6.xml"/></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7.xml"/><Relationship Id="rId1" Type="http://schemas.openxmlformats.org/officeDocument/2006/relationships/printerSettings" Target="../printerSettings/printerSettings7.bin"/><Relationship Id="rId4" Type="http://schemas.openxmlformats.org/officeDocument/2006/relationships/comments" Target="../comments7.xml"/></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8.xml"/><Relationship Id="rId1" Type="http://schemas.openxmlformats.org/officeDocument/2006/relationships/printerSettings" Target="../printerSettings/printerSettings8.bin"/><Relationship Id="rId4" Type="http://schemas.openxmlformats.org/officeDocument/2006/relationships/comments" Target="../comments8.xml"/></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9.vml"/><Relationship Id="rId2" Type="http://schemas.openxmlformats.org/officeDocument/2006/relationships/drawing" Target="../drawings/drawing9.xml"/><Relationship Id="rId1" Type="http://schemas.openxmlformats.org/officeDocument/2006/relationships/printerSettings" Target="../printerSettings/printerSettings9.bin"/><Relationship Id="rId4" Type="http://schemas.openxmlformats.org/officeDocument/2006/relationships/comments" Target="../comments9.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Plan20"/>
  <dimension ref="A1:Z32"/>
  <sheetViews>
    <sheetView zoomScale="70" zoomScaleNormal="70" workbookViewId="0">
      <selection activeCell="D1" sqref="D1:H1"/>
    </sheetView>
  </sheetViews>
  <sheetFormatPr defaultColWidth="9.7109375" defaultRowHeight="15" x14ac:dyDescent="0.25"/>
  <cols>
    <col min="1" max="2" width="7.85546875" style="3" customWidth="1"/>
    <col min="3" max="3" width="29.42578125" style="95" customWidth="1"/>
    <col min="4" max="4" width="39.42578125" style="18" customWidth="1"/>
    <col min="5" max="5" width="26" style="19" customWidth="1"/>
    <col min="6" max="6" width="18.85546875" style="19" customWidth="1"/>
    <col min="7" max="7" width="16.28515625" style="19" customWidth="1"/>
    <col min="8" max="8" width="19.140625" style="2" customWidth="1"/>
    <col min="9" max="9" width="13.28515625" style="98" customWidth="1"/>
    <col min="10" max="10" width="12.85546875" style="20" customWidth="1"/>
    <col min="11" max="11" width="12.42578125" style="7" customWidth="1"/>
    <col min="12" max="12" width="15.140625" style="6" customWidth="1"/>
    <col min="13" max="13" width="13.42578125" style="6" customWidth="1"/>
    <col min="14" max="14" width="13.42578125" style="4" customWidth="1"/>
    <col min="15" max="15" width="14.140625" style="4" customWidth="1"/>
    <col min="16" max="16" width="14.140625" style="1" customWidth="1"/>
    <col min="17" max="17" width="14" style="1" bestFit="1" customWidth="1"/>
    <col min="18" max="18" width="14.140625" style="1" customWidth="1"/>
    <col min="19" max="19" width="14.42578125" style="5" customWidth="1"/>
    <col min="20" max="20" width="15.28515625" style="1" customWidth="1"/>
    <col min="21" max="22" width="14.42578125" style="1" customWidth="1"/>
    <col min="23" max="23" width="14.5703125" style="1" customWidth="1"/>
    <col min="24" max="24" width="14" style="1" customWidth="1"/>
    <col min="25" max="25" width="15" style="1" customWidth="1"/>
    <col min="26" max="26" width="14.85546875" style="1" customWidth="1"/>
    <col min="27" max="16384" width="9.7109375" style="1"/>
  </cols>
  <sheetData>
    <row r="1" spans="1:26" ht="38.25" customHeight="1" x14ac:dyDescent="0.25">
      <c r="A1" s="155" t="s">
        <v>78</v>
      </c>
      <c r="B1" s="155"/>
      <c r="C1" s="155"/>
      <c r="D1" s="155" t="s">
        <v>106</v>
      </c>
      <c r="E1" s="155"/>
      <c r="F1" s="155"/>
      <c r="G1" s="155"/>
      <c r="H1" s="155"/>
      <c r="I1" s="156" t="s">
        <v>23</v>
      </c>
      <c r="J1" s="156"/>
      <c r="K1" s="156"/>
      <c r="L1" s="148" t="s">
        <v>19</v>
      </c>
      <c r="M1" s="148" t="s">
        <v>19</v>
      </c>
      <c r="N1" s="148" t="s">
        <v>19</v>
      </c>
      <c r="O1" s="148" t="s">
        <v>19</v>
      </c>
      <c r="P1" s="148" t="s">
        <v>19</v>
      </c>
      <c r="Q1" s="148" t="s">
        <v>19</v>
      </c>
      <c r="R1" s="148" t="s">
        <v>19</v>
      </c>
      <c r="S1" s="148" t="s">
        <v>19</v>
      </c>
      <c r="T1" s="148" t="s">
        <v>19</v>
      </c>
      <c r="U1" s="148" t="s">
        <v>19</v>
      </c>
      <c r="V1" s="148" t="s">
        <v>19</v>
      </c>
      <c r="W1" s="148" t="s">
        <v>19</v>
      </c>
      <c r="X1" s="148" t="s">
        <v>19</v>
      </c>
      <c r="Y1" s="148" t="s">
        <v>19</v>
      </c>
      <c r="Z1" s="148" t="s">
        <v>19</v>
      </c>
    </row>
    <row r="2" spans="1:26" ht="33.75" customHeight="1" x14ac:dyDescent="0.25">
      <c r="A2" s="152" t="s">
        <v>90</v>
      </c>
      <c r="B2" s="153"/>
      <c r="C2" s="153"/>
      <c r="D2" s="153"/>
      <c r="E2" s="153"/>
      <c r="F2" s="153"/>
      <c r="G2" s="153"/>
      <c r="H2" s="154"/>
      <c r="I2" s="149" t="s">
        <v>22</v>
      </c>
      <c r="J2" s="150"/>
      <c r="K2" s="151"/>
      <c r="L2" s="148"/>
      <c r="M2" s="148"/>
      <c r="N2" s="148"/>
      <c r="O2" s="148"/>
      <c r="P2" s="148"/>
      <c r="Q2" s="148"/>
      <c r="R2" s="148"/>
      <c r="S2" s="148"/>
      <c r="T2" s="148"/>
      <c r="U2" s="148"/>
      <c r="V2" s="148"/>
      <c r="W2" s="148"/>
      <c r="X2" s="148"/>
      <c r="Y2" s="148"/>
      <c r="Z2" s="148"/>
    </row>
    <row r="3" spans="1:26" s="2" customFormat="1" ht="30" x14ac:dyDescent="0.2">
      <c r="A3" s="75" t="s">
        <v>4</v>
      </c>
      <c r="B3" s="75" t="s">
        <v>2</v>
      </c>
      <c r="C3" s="75" t="s">
        <v>15</v>
      </c>
      <c r="D3" s="75" t="s">
        <v>20</v>
      </c>
      <c r="E3" s="75" t="s">
        <v>25</v>
      </c>
      <c r="F3" s="75" t="s">
        <v>14</v>
      </c>
      <c r="G3" s="75" t="s">
        <v>3</v>
      </c>
      <c r="H3" s="80" t="s">
        <v>17</v>
      </c>
      <c r="I3" s="22" t="s">
        <v>21</v>
      </c>
      <c r="J3" s="23" t="s">
        <v>0</v>
      </c>
      <c r="K3" s="24" t="s">
        <v>1</v>
      </c>
      <c r="L3" s="17" t="s">
        <v>24</v>
      </c>
      <c r="M3" s="17" t="s">
        <v>24</v>
      </c>
      <c r="N3" s="17" t="s">
        <v>24</v>
      </c>
      <c r="O3" s="17" t="s">
        <v>24</v>
      </c>
      <c r="P3" s="17" t="s">
        <v>24</v>
      </c>
      <c r="Q3" s="17" t="s">
        <v>24</v>
      </c>
      <c r="R3" s="17" t="s">
        <v>24</v>
      </c>
      <c r="S3" s="17" t="s">
        <v>24</v>
      </c>
      <c r="T3" s="17" t="s">
        <v>24</v>
      </c>
      <c r="U3" s="17" t="s">
        <v>24</v>
      </c>
      <c r="V3" s="17" t="s">
        <v>24</v>
      </c>
      <c r="W3" s="17" t="s">
        <v>24</v>
      </c>
      <c r="X3" s="17" t="s">
        <v>24</v>
      </c>
      <c r="Y3" s="17" t="s">
        <v>24</v>
      </c>
      <c r="Z3" s="17" t="s">
        <v>24</v>
      </c>
    </row>
    <row r="4" spans="1:26" ht="39.950000000000003" customHeight="1" x14ac:dyDescent="0.25">
      <c r="A4" s="158">
        <v>1</v>
      </c>
      <c r="B4" s="34">
        <v>1</v>
      </c>
      <c r="C4" s="139" t="s">
        <v>79</v>
      </c>
      <c r="D4" s="76" t="s">
        <v>27</v>
      </c>
      <c r="E4" s="87" t="s">
        <v>53</v>
      </c>
      <c r="F4" s="35" t="s">
        <v>76</v>
      </c>
      <c r="G4" s="35" t="s">
        <v>77</v>
      </c>
      <c r="H4" s="36">
        <v>5826</v>
      </c>
      <c r="I4" s="96">
        <v>0</v>
      </c>
      <c r="J4" s="81">
        <f t="shared" ref="J4:J29" si="0">I4-(SUM(L4:Z4))</f>
        <v>0</v>
      </c>
      <c r="K4" s="82" t="str">
        <f>IF(J4&lt;0,"ATENÇÃO","OK")</f>
        <v>OK</v>
      </c>
      <c r="L4" s="8"/>
      <c r="M4" s="33"/>
      <c r="N4" s="8"/>
      <c r="O4" s="8"/>
      <c r="P4" s="8"/>
      <c r="Q4" s="8"/>
      <c r="R4" s="8"/>
      <c r="S4" s="8"/>
      <c r="T4" s="8"/>
      <c r="U4" s="69"/>
      <c r="V4" s="69"/>
      <c r="W4" s="69"/>
      <c r="X4" s="69"/>
      <c r="Y4" s="69"/>
      <c r="Z4" s="8"/>
    </row>
    <row r="5" spans="1:26" ht="39.950000000000003" customHeight="1" x14ac:dyDescent="0.25">
      <c r="A5" s="159"/>
      <c r="B5" s="37">
        <v>2</v>
      </c>
      <c r="C5" s="157"/>
      <c r="D5" s="76" t="s">
        <v>28</v>
      </c>
      <c r="E5" s="87" t="s">
        <v>54</v>
      </c>
      <c r="F5" s="38" t="s">
        <v>76</v>
      </c>
      <c r="G5" s="35" t="s">
        <v>77</v>
      </c>
      <c r="H5" s="39">
        <v>7768</v>
      </c>
      <c r="I5" s="96">
        <v>36</v>
      </c>
      <c r="J5" s="81">
        <f t="shared" si="0"/>
        <v>36</v>
      </c>
      <c r="K5" s="82" t="str">
        <f t="shared" ref="K5:K8" si="1">IF(J5&lt;0,"ATENÇÃO","OK")</f>
        <v>OK</v>
      </c>
      <c r="L5" s="8"/>
      <c r="M5" s="33"/>
      <c r="N5" s="8"/>
      <c r="O5" s="8"/>
      <c r="P5" s="8"/>
      <c r="Q5" s="8"/>
      <c r="R5" s="8"/>
      <c r="S5" s="8"/>
      <c r="T5" s="8"/>
      <c r="U5" s="69"/>
      <c r="V5" s="69"/>
      <c r="W5" s="69"/>
      <c r="X5" s="69"/>
      <c r="Y5" s="69"/>
      <c r="Z5" s="8"/>
    </row>
    <row r="6" spans="1:26" ht="39.950000000000003" customHeight="1" x14ac:dyDescent="0.25">
      <c r="A6" s="159"/>
      <c r="B6" s="34">
        <v>3</v>
      </c>
      <c r="C6" s="157"/>
      <c r="D6" s="77" t="s">
        <v>29</v>
      </c>
      <c r="E6" s="88" t="s">
        <v>55</v>
      </c>
      <c r="F6" s="49" t="s">
        <v>76</v>
      </c>
      <c r="G6" s="49" t="s">
        <v>77</v>
      </c>
      <c r="H6" s="54">
        <v>3954</v>
      </c>
      <c r="I6" s="96">
        <v>0</v>
      </c>
      <c r="J6" s="81">
        <f t="shared" si="0"/>
        <v>0</v>
      </c>
      <c r="K6" s="82" t="str">
        <f t="shared" si="1"/>
        <v>OK</v>
      </c>
      <c r="L6" s="8"/>
      <c r="M6" s="8"/>
      <c r="N6" s="8"/>
      <c r="O6" s="8"/>
      <c r="P6" s="8"/>
      <c r="Q6" s="8"/>
      <c r="R6" s="8"/>
      <c r="S6" s="8"/>
      <c r="T6" s="8"/>
      <c r="U6" s="69"/>
      <c r="V6" s="69"/>
      <c r="W6" s="69"/>
      <c r="X6" s="69"/>
      <c r="Y6" s="69"/>
      <c r="Z6" s="8"/>
    </row>
    <row r="7" spans="1:26" ht="39.950000000000003" customHeight="1" x14ac:dyDescent="0.25">
      <c r="A7" s="159"/>
      <c r="B7" s="37">
        <v>4</v>
      </c>
      <c r="C7" s="157"/>
      <c r="D7" s="77" t="s">
        <v>30</v>
      </c>
      <c r="E7" s="88" t="s">
        <v>56</v>
      </c>
      <c r="F7" s="48" t="s">
        <v>76</v>
      </c>
      <c r="G7" s="49" t="s">
        <v>77</v>
      </c>
      <c r="H7" s="31">
        <v>5272</v>
      </c>
      <c r="I7" s="96">
        <v>8</v>
      </c>
      <c r="J7" s="81">
        <f t="shared" si="0"/>
        <v>8</v>
      </c>
      <c r="K7" s="82" t="str">
        <f t="shared" si="1"/>
        <v>OK</v>
      </c>
      <c r="L7" s="8"/>
      <c r="M7" s="8"/>
      <c r="N7" s="8"/>
      <c r="O7" s="8"/>
      <c r="P7" s="8"/>
      <c r="Q7" s="8"/>
      <c r="R7" s="8"/>
      <c r="S7" s="8"/>
      <c r="T7" s="8"/>
      <c r="U7" s="69"/>
      <c r="V7" s="69"/>
      <c r="W7" s="69"/>
      <c r="X7" s="69"/>
      <c r="Y7" s="69"/>
      <c r="Z7" s="8"/>
    </row>
    <row r="8" spans="1:26" ht="39.950000000000003" customHeight="1" x14ac:dyDescent="0.25">
      <c r="A8" s="160"/>
      <c r="B8" s="34">
        <v>5</v>
      </c>
      <c r="C8" s="141"/>
      <c r="D8" s="78" t="s">
        <v>31</v>
      </c>
      <c r="E8" s="89" t="s">
        <v>57</v>
      </c>
      <c r="F8" s="55" t="s">
        <v>76</v>
      </c>
      <c r="G8" s="56" t="s">
        <v>77</v>
      </c>
      <c r="H8" s="32">
        <v>1134.4000000000001</v>
      </c>
      <c r="I8" s="96">
        <v>0</v>
      </c>
      <c r="J8" s="81">
        <f t="shared" si="0"/>
        <v>0</v>
      </c>
      <c r="K8" s="82" t="str">
        <f t="shared" si="1"/>
        <v>OK</v>
      </c>
      <c r="L8" s="8"/>
      <c r="M8" s="8"/>
      <c r="N8" s="8"/>
      <c r="O8" s="8"/>
      <c r="P8" s="8"/>
      <c r="Q8" s="8"/>
      <c r="R8" s="8"/>
      <c r="S8" s="8"/>
      <c r="T8" s="8"/>
      <c r="U8" s="69"/>
      <c r="V8" s="69"/>
      <c r="W8" s="69"/>
      <c r="X8" s="69"/>
      <c r="Y8" s="69"/>
      <c r="Z8" s="8"/>
    </row>
    <row r="9" spans="1:26" ht="39.950000000000003" customHeight="1" x14ac:dyDescent="0.25">
      <c r="A9" s="47">
        <v>3</v>
      </c>
      <c r="B9" s="34">
        <v>7</v>
      </c>
      <c r="C9" s="57" t="s">
        <v>80</v>
      </c>
      <c r="D9" s="58" t="s">
        <v>32</v>
      </c>
      <c r="E9" s="90" t="s">
        <v>58</v>
      </c>
      <c r="F9" s="60" t="s">
        <v>76</v>
      </c>
      <c r="G9" s="59" t="s">
        <v>77</v>
      </c>
      <c r="H9" s="31">
        <v>725</v>
      </c>
      <c r="I9" s="96">
        <v>4</v>
      </c>
      <c r="J9" s="81">
        <f t="shared" si="0"/>
        <v>4</v>
      </c>
      <c r="K9" s="82" t="str">
        <f t="shared" ref="K9:K29" si="2">IF(J9&lt;0,"ATENÇÃO","OK")</f>
        <v>OK</v>
      </c>
      <c r="L9" s="8"/>
      <c r="M9" s="28"/>
      <c r="N9" s="8"/>
      <c r="O9" s="8"/>
      <c r="P9" s="8"/>
      <c r="Q9" s="8"/>
      <c r="R9" s="8"/>
      <c r="S9" s="8"/>
      <c r="T9" s="8"/>
      <c r="U9" s="69"/>
      <c r="V9" s="69"/>
      <c r="W9" s="69"/>
      <c r="X9" s="69"/>
      <c r="Y9" s="69"/>
      <c r="Z9" s="8"/>
    </row>
    <row r="10" spans="1:26" ht="39.950000000000003" customHeight="1" x14ac:dyDescent="0.25">
      <c r="A10" s="30">
        <v>4</v>
      </c>
      <c r="B10" s="37">
        <v>8</v>
      </c>
      <c r="C10" s="57" t="s">
        <v>80</v>
      </c>
      <c r="D10" s="66" t="s">
        <v>33</v>
      </c>
      <c r="E10" s="91" t="s">
        <v>59</v>
      </c>
      <c r="F10" s="67" t="s">
        <v>76</v>
      </c>
      <c r="G10" s="68" t="s">
        <v>77</v>
      </c>
      <c r="H10" s="31">
        <v>1983.33</v>
      </c>
      <c r="I10" s="96">
        <v>5</v>
      </c>
      <c r="J10" s="81">
        <f t="shared" si="0"/>
        <v>5</v>
      </c>
      <c r="K10" s="82" t="str">
        <f t="shared" si="2"/>
        <v>OK</v>
      </c>
      <c r="L10" s="69"/>
      <c r="M10" s="70"/>
      <c r="N10" s="69"/>
      <c r="O10" s="69"/>
      <c r="P10" s="69"/>
      <c r="Q10" s="69"/>
      <c r="R10" s="69"/>
      <c r="S10" s="69"/>
      <c r="T10" s="69"/>
      <c r="U10" s="69"/>
      <c r="V10" s="69"/>
      <c r="W10" s="69"/>
      <c r="X10" s="69"/>
      <c r="Y10" s="69"/>
      <c r="Z10" s="69"/>
    </row>
    <row r="11" spans="1:26" ht="49.5" customHeight="1" x14ac:dyDescent="0.25">
      <c r="A11" s="30">
        <v>6</v>
      </c>
      <c r="B11" s="37">
        <v>10</v>
      </c>
      <c r="C11" s="65" t="s">
        <v>81</v>
      </c>
      <c r="D11" s="66" t="s">
        <v>34</v>
      </c>
      <c r="E11" s="91" t="s">
        <v>60</v>
      </c>
      <c r="F11" s="67" t="s">
        <v>76</v>
      </c>
      <c r="G11" s="68" t="s">
        <v>77</v>
      </c>
      <c r="H11" s="31">
        <v>948</v>
      </c>
      <c r="I11" s="96">
        <v>0</v>
      </c>
      <c r="J11" s="81">
        <f t="shared" si="0"/>
        <v>0</v>
      </c>
      <c r="K11" s="82" t="str">
        <f t="shared" si="2"/>
        <v>OK</v>
      </c>
      <c r="L11" s="69"/>
      <c r="M11" s="70"/>
      <c r="N11" s="69"/>
      <c r="O11" s="69"/>
      <c r="P11" s="69"/>
      <c r="Q11" s="69"/>
      <c r="R11" s="69"/>
      <c r="S11" s="69"/>
      <c r="T11" s="69"/>
      <c r="U11" s="69"/>
      <c r="V11" s="69"/>
      <c r="W11" s="69"/>
      <c r="X11" s="69"/>
      <c r="Y11" s="69"/>
      <c r="Z11" s="69"/>
    </row>
    <row r="12" spans="1:26" ht="39.950000000000003" customHeight="1" x14ac:dyDescent="0.25">
      <c r="A12" s="47">
        <v>7</v>
      </c>
      <c r="B12" s="34">
        <v>11</v>
      </c>
      <c r="C12" s="65" t="s">
        <v>82</v>
      </c>
      <c r="D12" s="66" t="s">
        <v>35</v>
      </c>
      <c r="E12" s="91" t="s">
        <v>61</v>
      </c>
      <c r="F12" s="67" t="s">
        <v>76</v>
      </c>
      <c r="G12" s="68" t="s">
        <v>77</v>
      </c>
      <c r="H12" s="31">
        <v>2316.66</v>
      </c>
      <c r="I12" s="96">
        <v>0</v>
      </c>
      <c r="J12" s="81">
        <f t="shared" si="0"/>
        <v>0</v>
      </c>
      <c r="K12" s="82" t="str">
        <f t="shared" si="2"/>
        <v>OK</v>
      </c>
      <c r="L12" s="69"/>
      <c r="M12" s="70"/>
      <c r="N12" s="69"/>
      <c r="O12" s="69"/>
      <c r="P12" s="69"/>
      <c r="Q12" s="69"/>
      <c r="R12" s="69"/>
      <c r="S12" s="69"/>
      <c r="T12" s="69"/>
      <c r="U12" s="69"/>
      <c r="V12" s="69"/>
      <c r="W12" s="69"/>
      <c r="X12" s="69"/>
      <c r="Y12" s="69"/>
      <c r="Z12" s="69"/>
    </row>
    <row r="13" spans="1:26" ht="39.950000000000003" customHeight="1" x14ac:dyDescent="0.25">
      <c r="A13" s="30">
        <v>8</v>
      </c>
      <c r="B13" s="37">
        <v>12</v>
      </c>
      <c r="C13" s="65" t="s">
        <v>83</v>
      </c>
      <c r="D13" s="66" t="s">
        <v>36</v>
      </c>
      <c r="E13" s="91" t="s">
        <v>62</v>
      </c>
      <c r="F13" s="67" t="s">
        <v>76</v>
      </c>
      <c r="G13" s="68" t="s">
        <v>77</v>
      </c>
      <c r="H13" s="31">
        <v>3230</v>
      </c>
      <c r="I13" s="96">
        <v>0</v>
      </c>
      <c r="J13" s="81">
        <f t="shared" si="0"/>
        <v>0</v>
      </c>
      <c r="K13" s="82" t="str">
        <f t="shared" si="2"/>
        <v>OK</v>
      </c>
      <c r="L13" s="69"/>
      <c r="M13" s="70"/>
      <c r="N13" s="69"/>
      <c r="O13" s="69"/>
      <c r="P13" s="69"/>
      <c r="Q13" s="69"/>
      <c r="R13" s="69"/>
      <c r="S13" s="69"/>
      <c r="T13" s="69"/>
      <c r="U13" s="69"/>
      <c r="V13" s="69"/>
      <c r="W13" s="69"/>
      <c r="X13" s="69"/>
      <c r="Y13" s="69"/>
      <c r="Z13" s="69"/>
    </row>
    <row r="14" spans="1:26" ht="51.75" customHeight="1" x14ac:dyDescent="0.25">
      <c r="A14" s="47">
        <v>9</v>
      </c>
      <c r="B14" s="34">
        <v>13</v>
      </c>
      <c r="C14" s="65" t="s">
        <v>84</v>
      </c>
      <c r="D14" s="66" t="s">
        <v>37</v>
      </c>
      <c r="E14" s="91" t="s">
        <v>63</v>
      </c>
      <c r="F14" s="67" t="s">
        <v>76</v>
      </c>
      <c r="G14" s="68" t="s">
        <v>77</v>
      </c>
      <c r="H14" s="31">
        <v>65900</v>
      </c>
      <c r="I14" s="96">
        <v>0</v>
      </c>
      <c r="J14" s="81">
        <f t="shared" si="0"/>
        <v>0</v>
      </c>
      <c r="K14" s="82" t="str">
        <f t="shared" si="2"/>
        <v>OK</v>
      </c>
      <c r="L14" s="69"/>
      <c r="M14" s="70"/>
      <c r="N14" s="69"/>
      <c r="O14" s="69"/>
      <c r="P14" s="69"/>
      <c r="Q14" s="69"/>
      <c r="R14" s="69"/>
      <c r="S14" s="69"/>
      <c r="T14" s="69"/>
      <c r="U14" s="69"/>
      <c r="V14" s="69"/>
      <c r="W14" s="69"/>
      <c r="X14" s="69"/>
      <c r="Y14" s="69"/>
      <c r="Z14" s="69"/>
    </row>
    <row r="15" spans="1:26" ht="39.950000000000003" customHeight="1" x14ac:dyDescent="0.25">
      <c r="A15" s="30">
        <v>10</v>
      </c>
      <c r="B15" s="37">
        <v>14</v>
      </c>
      <c r="C15" s="57" t="s">
        <v>80</v>
      </c>
      <c r="D15" s="66" t="s">
        <v>38</v>
      </c>
      <c r="E15" s="91" t="s">
        <v>64</v>
      </c>
      <c r="F15" s="67" t="s">
        <v>76</v>
      </c>
      <c r="G15" s="68" t="s">
        <v>77</v>
      </c>
      <c r="H15" s="31">
        <v>17332</v>
      </c>
      <c r="I15" s="96">
        <v>0</v>
      </c>
      <c r="J15" s="81">
        <f t="shared" si="0"/>
        <v>0</v>
      </c>
      <c r="K15" s="82" t="str">
        <f t="shared" si="2"/>
        <v>OK</v>
      </c>
      <c r="L15" s="69"/>
      <c r="M15" s="70"/>
      <c r="N15" s="69"/>
      <c r="O15" s="69"/>
      <c r="P15" s="69"/>
      <c r="Q15" s="69"/>
      <c r="R15" s="69"/>
      <c r="S15" s="69"/>
      <c r="T15" s="69"/>
      <c r="U15" s="69"/>
      <c r="V15" s="69"/>
      <c r="W15" s="69"/>
      <c r="X15" s="69"/>
      <c r="Y15" s="69"/>
      <c r="Z15" s="69"/>
    </row>
    <row r="16" spans="1:26" ht="39.950000000000003" customHeight="1" x14ac:dyDescent="0.25">
      <c r="A16" s="47">
        <v>11</v>
      </c>
      <c r="B16" s="34">
        <v>15</v>
      </c>
      <c r="C16" s="57" t="s">
        <v>80</v>
      </c>
      <c r="D16" s="66" t="s">
        <v>39</v>
      </c>
      <c r="E16" s="91" t="s">
        <v>65</v>
      </c>
      <c r="F16" s="67" t="s">
        <v>76</v>
      </c>
      <c r="G16" s="68" t="s">
        <v>77</v>
      </c>
      <c r="H16" s="31">
        <v>130000</v>
      </c>
      <c r="I16" s="96">
        <v>0</v>
      </c>
      <c r="J16" s="81">
        <f t="shared" si="0"/>
        <v>0</v>
      </c>
      <c r="K16" s="82" t="str">
        <f t="shared" si="2"/>
        <v>OK</v>
      </c>
      <c r="L16" s="69"/>
      <c r="M16" s="70"/>
      <c r="N16" s="69"/>
      <c r="O16" s="69"/>
      <c r="P16" s="69"/>
      <c r="Q16" s="69"/>
      <c r="R16" s="69"/>
      <c r="S16" s="69"/>
      <c r="T16" s="69"/>
      <c r="U16" s="69"/>
      <c r="V16" s="69"/>
      <c r="W16" s="69"/>
      <c r="X16" s="69"/>
      <c r="Y16" s="69"/>
      <c r="Z16" s="69"/>
    </row>
    <row r="17" spans="1:26" ht="39.950000000000003" customHeight="1" x14ac:dyDescent="0.25">
      <c r="A17" s="136">
        <v>14</v>
      </c>
      <c r="B17" s="37">
        <v>18</v>
      </c>
      <c r="C17" s="139" t="s">
        <v>85</v>
      </c>
      <c r="D17" s="66" t="s">
        <v>40</v>
      </c>
      <c r="E17" s="91" t="s">
        <v>66</v>
      </c>
      <c r="F17" s="67" t="s">
        <v>76</v>
      </c>
      <c r="G17" s="68" t="s">
        <v>77</v>
      </c>
      <c r="H17" s="31">
        <v>17500</v>
      </c>
      <c r="I17" s="96">
        <v>1</v>
      </c>
      <c r="J17" s="81">
        <f t="shared" si="0"/>
        <v>1</v>
      </c>
      <c r="K17" s="82" t="str">
        <f t="shared" si="2"/>
        <v>OK</v>
      </c>
      <c r="L17" s="69"/>
      <c r="M17" s="70"/>
      <c r="N17" s="69"/>
      <c r="O17" s="69"/>
      <c r="P17" s="69"/>
      <c r="Q17" s="69"/>
      <c r="R17" s="69"/>
      <c r="S17" s="69"/>
      <c r="T17" s="69"/>
      <c r="U17" s="69"/>
      <c r="V17" s="69"/>
      <c r="W17" s="69"/>
      <c r="X17" s="69"/>
      <c r="Y17" s="69"/>
      <c r="Z17" s="69"/>
    </row>
    <row r="18" spans="1:26" ht="39.950000000000003" customHeight="1" x14ac:dyDescent="0.25">
      <c r="A18" s="137"/>
      <c r="B18" s="34">
        <v>19</v>
      </c>
      <c r="C18" s="140"/>
      <c r="D18" s="66" t="s">
        <v>41</v>
      </c>
      <c r="E18" s="91" t="s">
        <v>67</v>
      </c>
      <c r="F18" s="67" t="s">
        <v>76</v>
      </c>
      <c r="G18" s="68" t="s">
        <v>77</v>
      </c>
      <c r="H18" s="31">
        <v>6028</v>
      </c>
      <c r="I18" s="96">
        <v>1</v>
      </c>
      <c r="J18" s="81">
        <f t="shared" si="0"/>
        <v>1</v>
      </c>
      <c r="K18" s="82" t="str">
        <f t="shared" si="2"/>
        <v>OK</v>
      </c>
      <c r="L18" s="69"/>
      <c r="M18" s="70"/>
      <c r="N18" s="69"/>
      <c r="O18" s="69"/>
      <c r="P18" s="69"/>
      <c r="Q18" s="69"/>
      <c r="R18" s="69"/>
      <c r="S18" s="69"/>
      <c r="T18" s="69"/>
      <c r="U18" s="69"/>
      <c r="V18" s="69"/>
      <c r="W18" s="69"/>
      <c r="X18" s="69"/>
      <c r="Y18" s="69"/>
      <c r="Z18" s="69"/>
    </row>
    <row r="19" spans="1:26" ht="39.950000000000003" customHeight="1" x14ac:dyDescent="0.25">
      <c r="A19" s="137"/>
      <c r="B19" s="37">
        <v>20</v>
      </c>
      <c r="C19" s="140"/>
      <c r="D19" s="50" t="s">
        <v>42</v>
      </c>
      <c r="E19" s="92" t="s">
        <v>68</v>
      </c>
      <c r="F19" s="52" t="s">
        <v>76</v>
      </c>
      <c r="G19" s="51" t="s">
        <v>77</v>
      </c>
      <c r="H19" s="29">
        <v>8100</v>
      </c>
      <c r="I19" s="96">
        <v>1</v>
      </c>
      <c r="J19" s="81">
        <f t="shared" si="0"/>
        <v>1</v>
      </c>
      <c r="K19" s="82" t="str">
        <f t="shared" si="2"/>
        <v>OK</v>
      </c>
      <c r="L19" s="8"/>
      <c r="M19" s="8"/>
      <c r="N19" s="8"/>
      <c r="O19" s="8"/>
      <c r="P19" s="8"/>
      <c r="Q19" s="8"/>
      <c r="R19" s="8"/>
      <c r="S19" s="8"/>
      <c r="T19" s="8"/>
      <c r="U19" s="69"/>
      <c r="V19" s="69"/>
      <c r="W19" s="69"/>
      <c r="X19" s="69"/>
      <c r="Y19" s="69"/>
      <c r="Z19" s="8"/>
    </row>
    <row r="20" spans="1:26" ht="39.950000000000003" customHeight="1" x14ac:dyDescent="0.25">
      <c r="A20" s="137"/>
      <c r="B20" s="34">
        <v>21</v>
      </c>
      <c r="C20" s="140"/>
      <c r="D20" s="72" t="s">
        <v>43</v>
      </c>
      <c r="E20" s="93" t="s">
        <v>69</v>
      </c>
      <c r="F20" s="74" t="s">
        <v>76</v>
      </c>
      <c r="G20" s="73" t="s">
        <v>77</v>
      </c>
      <c r="H20" s="31">
        <v>6925.08</v>
      </c>
      <c r="I20" s="96">
        <v>1</v>
      </c>
      <c r="J20" s="81">
        <f t="shared" si="0"/>
        <v>1</v>
      </c>
      <c r="K20" s="82" t="str">
        <f t="shared" si="2"/>
        <v>OK</v>
      </c>
      <c r="L20" s="69"/>
      <c r="M20" s="69"/>
      <c r="N20" s="69"/>
      <c r="O20" s="69"/>
      <c r="P20" s="69"/>
      <c r="Q20" s="69"/>
      <c r="R20" s="69"/>
      <c r="S20" s="69"/>
      <c r="T20" s="69"/>
      <c r="U20" s="69"/>
      <c r="V20" s="69"/>
      <c r="W20" s="69"/>
      <c r="X20" s="69"/>
      <c r="Y20" s="69"/>
      <c r="Z20" s="69"/>
    </row>
    <row r="21" spans="1:26" ht="39.950000000000003" customHeight="1" x14ac:dyDescent="0.25">
      <c r="A21" s="138"/>
      <c r="B21" s="37">
        <v>22</v>
      </c>
      <c r="C21" s="141"/>
      <c r="D21" s="72" t="s">
        <v>44</v>
      </c>
      <c r="E21" s="93" t="s">
        <v>70</v>
      </c>
      <c r="F21" s="74" t="s">
        <v>76</v>
      </c>
      <c r="G21" s="73" t="s">
        <v>77</v>
      </c>
      <c r="H21" s="31">
        <v>6762.77</v>
      </c>
      <c r="I21" s="96">
        <v>1</v>
      </c>
      <c r="J21" s="81">
        <f t="shared" si="0"/>
        <v>1</v>
      </c>
      <c r="K21" s="82" t="str">
        <f t="shared" si="2"/>
        <v>OK</v>
      </c>
      <c r="L21" s="69"/>
      <c r="M21" s="69"/>
      <c r="N21" s="69"/>
      <c r="O21" s="69"/>
      <c r="P21" s="69"/>
      <c r="Q21" s="69"/>
      <c r="R21" s="69"/>
      <c r="S21" s="69"/>
      <c r="T21" s="69"/>
      <c r="U21" s="69"/>
      <c r="V21" s="69"/>
      <c r="W21" s="69"/>
      <c r="X21" s="69"/>
      <c r="Y21" s="69"/>
      <c r="Z21" s="69"/>
    </row>
    <row r="22" spans="1:26" ht="39.950000000000003" customHeight="1" x14ac:dyDescent="0.25">
      <c r="A22" s="47">
        <v>15</v>
      </c>
      <c r="B22" s="34">
        <v>23</v>
      </c>
      <c r="C22" s="57" t="s">
        <v>80</v>
      </c>
      <c r="D22" s="72" t="s">
        <v>45</v>
      </c>
      <c r="E22" s="93" t="s">
        <v>71</v>
      </c>
      <c r="F22" s="74" t="s">
        <v>76</v>
      </c>
      <c r="G22" s="73" t="s">
        <v>77</v>
      </c>
      <c r="H22" s="31">
        <v>30100</v>
      </c>
      <c r="I22" s="96">
        <v>0</v>
      </c>
      <c r="J22" s="81">
        <f t="shared" si="0"/>
        <v>0</v>
      </c>
      <c r="K22" s="82" t="str">
        <f t="shared" si="2"/>
        <v>OK</v>
      </c>
      <c r="L22" s="69"/>
      <c r="M22" s="69"/>
      <c r="N22" s="69"/>
      <c r="O22" s="69"/>
      <c r="P22" s="69"/>
      <c r="Q22" s="69"/>
      <c r="R22" s="69"/>
      <c r="S22" s="69"/>
      <c r="T22" s="69"/>
      <c r="U22" s="69"/>
      <c r="V22" s="69"/>
      <c r="W22" s="69"/>
      <c r="X22" s="69"/>
      <c r="Y22" s="69"/>
      <c r="Z22" s="69"/>
    </row>
    <row r="23" spans="1:26" ht="49.5" customHeight="1" x14ac:dyDescent="0.25">
      <c r="A23" s="47">
        <v>16</v>
      </c>
      <c r="B23" s="37">
        <v>24</v>
      </c>
      <c r="C23" s="71" t="s">
        <v>86</v>
      </c>
      <c r="D23" s="72" t="s">
        <v>46</v>
      </c>
      <c r="E23" s="93" t="s">
        <v>72</v>
      </c>
      <c r="F23" s="74" t="s">
        <v>76</v>
      </c>
      <c r="G23" s="73" t="s">
        <v>77</v>
      </c>
      <c r="H23" s="31">
        <v>3239.6</v>
      </c>
      <c r="I23" s="96">
        <v>0</v>
      </c>
      <c r="J23" s="81">
        <f t="shared" si="0"/>
        <v>0</v>
      </c>
      <c r="K23" s="82" t="str">
        <f t="shared" si="2"/>
        <v>OK</v>
      </c>
      <c r="L23" s="69"/>
      <c r="M23" s="69"/>
      <c r="N23" s="69"/>
      <c r="O23" s="69"/>
      <c r="P23" s="69"/>
      <c r="Q23" s="69"/>
      <c r="R23" s="69"/>
      <c r="S23" s="69"/>
      <c r="T23" s="69"/>
      <c r="U23" s="69"/>
      <c r="V23" s="69"/>
      <c r="W23" s="69"/>
      <c r="X23" s="69"/>
      <c r="Y23" s="69"/>
      <c r="Z23" s="69"/>
    </row>
    <row r="24" spans="1:26" ht="39.950000000000003" customHeight="1" x14ac:dyDescent="0.25">
      <c r="A24" s="47">
        <v>18</v>
      </c>
      <c r="B24" s="37">
        <v>26</v>
      </c>
      <c r="C24" s="57" t="s">
        <v>80</v>
      </c>
      <c r="D24" s="72" t="s">
        <v>47</v>
      </c>
      <c r="E24" s="93" t="s">
        <v>73</v>
      </c>
      <c r="F24" s="74" t="s">
        <v>76</v>
      </c>
      <c r="G24" s="73" t="s">
        <v>77</v>
      </c>
      <c r="H24" s="31">
        <v>2140.61</v>
      </c>
      <c r="I24" s="96">
        <v>12</v>
      </c>
      <c r="J24" s="81">
        <f t="shared" si="0"/>
        <v>12</v>
      </c>
      <c r="K24" s="82" t="str">
        <f t="shared" si="2"/>
        <v>OK</v>
      </c>
      <c r="L24" s="69"/>
      <c r="M24" s="69"/>
      <c r="N24" s="69"/>
      <c r="O24" s="69"/>
      <c r="P24" s="69"/>
      <c r="Q24" s="69"/>
      <c r="R24" s="69"/>
      <c r="S24" s="69"/>
      <c r="T24" s="69"/>
      <c r="U24" s="69"/>
      <c r="V24" s="69"/>
      <c r="W24" s="69"/>
      <c r="X24" s="69"/>
      <c r="Y24" s="69"/>
      <c r="Z24" s="69"/>
    </row>
    <row r="25" spans="1:26" ht="39.950000000000003" customHeight="1" x14ac:dyDescent="0.25">
      <c r="A25" s="47">
        <v>19</v>
      </c>
      <c r="B25" s="34">
        <v>27</v>
      </c>
      <c r="C25" s="65" t="s">
        <v>82</v>
      </c>
      <c r="D25" s="72" t="s">
        <v>48</v>
      </c>
      <c r="E25" s="93" t="s">
        <v>74</v>
      </c>
      <c r="F25" s="74" t="s">
        <v>76</v>
      </c>
      <c r="G25" s="73" t="s">
        <v>77</v>
      </c>
      <c r="H25" s="31">
        <v>4749.99</v>
      </c>
      <c r="I25" s="96">
        <v>2</v>
      </c>
      <c r="J25" s="81">
        <f t="shared" si="0"/>
        <v>2</v>
      </c>
      <c r="K25" s="82" t="str">
        <f t="shared" si="2"/>
        <v>OK</v>
      </c>
      <c r="L25" s="69"/>
      <c r="M25" s="69"/>
      <c r="N25" s="69"/>
      <c r="O25" s="69"/>
      <c r="P25" s="69"/>
      <c r="Q25" s="69"/>
      <c r="R25" s="69"/>
      <c r="S25" s="69"/>
      <c r="T25" s="69"/>
      <c r="U25" s="69"/>
      <c r="V25" s="69"/>
      <c r="W25" s="69"/>
      <c r="X25" s="69"/>
      <c r="Y25" s="69"/>
      <c r="Z25" s="69"/>
    </row>
    <row r="26" spans="1:26" ht="39.950000000000003" customHeight="1" x14ac:dyDescent="0.25">
      <c r="A26" s="136">
        <v>20</v>
      </c>
      <c r="B26" s="37">
        <v>28</v>
      </c>
      <c r="C26" s="142" t="s">
        <v>87</v>
      </c>
      <c r="D26" s="72" t="s">
        <v>49</v>
      </c>
      <c r="E26" s="93" t="s">
        <v>75</v>
      </c>
      <c r="F26" s="74" t="s">
        <v>76</v>
      </c>
      <c r="G26" s="73" t="s">
        <v>77</v>
      </c>
      <c r="H26" s="31">
        <v>19713</v>
      </c>
      <c r="I26" s="96">
        <v>0</v>
      </c>
      <c r="J26" s="81">
        <f t="shared" si="0"/>
        <v>0</v>
      </c>
      <c r="K26" s="82" t="str">
        <f t="shared" si="2"/>
        <v>OK</v>
      </c>
      <c r="L26" s="69"/>
      <c r="M26" s="69"/>
      <c r="N26" s="69"/>
      <c r="O26" s="69"/>
      <c r="P26" s="69"/>
      <c r="Q26" s="69"/>
      <c r="R26" s="69"/>
      <c r="S26" s="69"/>
      <c r="T26" s="69"/>
      <c r="U26" s="69"/>
      <c r="V26" s="69"/>
      <c r="W26" s="69"/>
      <c r="X26" s="69"/>
      <c r="Y26" s="69"/>
      <c r="Z26" s="69"/>
    </row>
    <row r="27" spans="1:26" ht="39.950000000000003" customHeight="1" x14ac:dyDescent="0.25">
      <c r="A27" s="137"/>
      <c r="B27" s="34">
        <v>29</v>
      </c>
      <c r="C27" s="143"/>
      <c r="D27" s="72" t="s">
        <v>50</v>
      </c>
      <c r="E27" s="93" t="s">
        <v>75</v>
      </c>
      <c r="F27" s="74" t="s">
        <v>76</v>
      </c>
      <c r="G27" s="73" t="s">
        <v>77</v>
      </c>
      <c r="H27" s="31">
        <v>19713</v>
      </c>
      <c r="I27" s="96">
        <v>0</v>
      </c>
      <c r="J27" s="81">
        <f t="shared" si="0"/>
        <v>0</v>
      </c>
      <c r="K27" s="82" t="str">
        <f t="shared" si="2"/>
        <v>OK</v>
      </c>
      <c r="L27" s="69"/>
      <c r="M27" s="69"/>
      <c r="N27" s="69"/>
      <c r="O27" s="69"/>
      <c r="P27" s="69"/>
      <c r="Q27" s="69"/>
      <c r="R27" s="69"/>
      <c r="S27" s="69"/>
      <c r="T27" s="69"/>
      <c r="U27" s="69"/>
      <c r="V27" s="69"/>
      <c r="W27" s="69"/>
      <c r="X27" s="69"/>
      <c r="Y27" s="69"/>
      <c r="Z27" s="69"/>
    </row>
    <row r="28" spans="1:26" ht="39.950000000000003" customHeight="1" x14ac:dyDescent="0.25">
      <c r="A28" s="137"/>
      <c r="B28" s="37">
        <v>30</v>
      </c>
      <c r="C28" s="143"/>
      <c r="D28" s="72" t="s">
        <v>51</v>
      </c>
      <c r="E28" s="93" t="s">
        <v>75</v>
      </c>
      <c r="F28" s="74" t="s">
        <v>76</v>
      </c>
      <c r="G28" s="73" t="s">
        <v>77</v>
      </c>
      <c r="H28" s="31">
        <v>26239</v>
      </c>
      <c r="I28" s="96">
        <v>1</v>
      </c>
      <c r="J28" s="81">
        <f t="shared" si="0"/>
        <v>1</v>
      </c>
      <c r="K28" s="82" t="str">
        <f t="shared" si="2"/>
        <v>OK</v>
      </c>
      <c r="L28" s="69"/>
      <c r="M28" s="69"/>
      <c r="N28" s="69"/>
      <c r="O28" s="69"/>
      <c r="P28" s="69"/>
      <c r="Q28" s="69"/>
      <c r="R28" s="69"/>
      <c r="S28" s="69"/>
      <c r="T28" s="69"/>
      <c r="U28" s="69"/>
      <c r="V28" s="69"/>
      <c r="W28" s="69"/>
      <c r="X28" s="69"/>
      <c r="Y28" s="69"/>
      <c r="Z28" s="69"/>
    </row>
    <row r="29" spans="1:26" ht="27.95" customHeight="1" x14ac:dyDescent="0.25">
      <c r="A29" s="138"/>
      <c r="B29" s="61">
        <v>31</v>
      </c>
      <c r="C29" s="144"/>
      <c r="D29" s="50" t="s">
        <v>52</v>
      </c>
      <c r="E29" s="92" t="s">
        <v>75</v>
      </c>
      <c r="F29" s="62" t="s">
        <v>76</v>
      </c>
      <c r="G29" s="63" t="s">
        <v>77</v>
      </c>
      <c r="H29" s="64">
        <v>63503</v>
      </c>
      <c r="I29" s="96">
        <v>0</v>
      </c>
      <c r="J29" s="81">
        <f t="shared" si="0"/>
        <v>0</v>
      </c>
      <c r="K29" s="82" t="str">
        <f t="shared" si="2"/>
        <v>OK</v>
      </c>
      <c r="L29" s="8"/>
      <c r="M29" s="8"/>
      <c r="N29" s="8"/>
      <c r="O29" s="8"/>
      <c r="P29" s="8"/>
      <c r="Q29" s="8"/>
      <c r="R29" s="8"/>
      <c r="S29" s="8"/>
      <c r="T29" s="8"/>
      <c r="U29" s="69"/>
      <c r="V29" s="69"/>
      <c r="W29" s="69"/>
      <c r="X29" s="69"/>
      <c r="Y29" s="69"/>
      <c r="Z29" s="8"/>
    </row>
    <row r="30" spans="1:26" s="46" customFormat="1" ht="15.75" x14ac:dyDescent="0.25">
      <c r="A30" s="40"/>
      <c r="B30" s="40"/>
      <c r="C30" s="94"/>
      <c r="D30" s="41"/>
      <c r="E30" s="42"/>
      <c r="F30" s="42"/>
      <c r="G30" s="42"/>
      <c r="H30" s="43"/>
      <c r="I30" s="97">
        <f>SUM(I4:I29)</f>
        <v>73</v>
      </c>
      <c r="J30" s="79">
        <f>SUM(J4:J29)</f>
        <v>73</v>
      </c>
      <c r="K30" s="44"/>
      <c r="L30" s="45">
        <f t="shared" ref="L30:T30" si="3">SUMPRODUCT($H$4:$H$29,L4:L29)</f>
        <v>0</v>
      </c>
      <c r="M30" s="45">
        <f t="shared" si="3"/>
        <v>0</v>
      </c>
      <c r="N30" s="45">
        <f t="shared" si="3"/>
        <v>0</v>
      </c>
      <c r="O30" s="45">
        <f t="shared" si="3"/>
        <v>0</v>
      </c>
      <c r="P30" s="45">
        <f t="shared" si="3"/>
        <v>0</v>
      </c>
      <c r="Q30" s="45">
        <f t="shared" si="3"/>
        <v>0</v>
      </c>
      <c r="R30" s="45">
        <f t="shared" si="3"/>
        <v>0</v>
      </c>
      <c r="S30" s="45">
        <f t="shared" si="3"/>
        <v>0</v>
      </c>
      <c r="T30" s="45">
        <f t="shared" si="3"/>
        <v>0</v>
      </c>
      <c r="U30" s="45"/>
      <c r="V30" s="45"/>
      <c r="W30" s="45"/>
      <c r="X30" s="45"/>
      <c r="Y30" s="45"/>
      <c r="Z30" s="45">
        <f>SUMPRODUCT($H$4:$H$29,Z4:Z29)</f>
        <v>0</v>
      </c>
    </row>
    <row r="31" spans="1:26" ht="15.75" thickBot="1" x14ac:dyDescent="0.3">
      <c r="M31" s="27"/>
    </row>
    <row r="32" spans="1:26" ht="15.75" thickBot="1" x14ac:dyDescent="0.3">
      <c r="C32" s="145" t="s">
        <v>104</v>
      </c>
      <c r="D32" s="146"/>
      <c r="E32" s="146"/>
      <c r="F32" s="146"/>
      <c r="G32" s="146"/>
      <c r="H32" s="147"/>
    </row>
  </sheetData>
  <autoFilter ref="A3:Z30" xr:uid="{00000000-0001-0000-0000-000000000000}"/>
  <mergeCells count="27">
    <mergeCell ref="C4:C8"/>
    <mergeCell ref="A4:A8"/>
    <mergeCell ref="Z1:Z2"/>
    <mergeCell ref="O1:O2"/>
    <mergeCell ref="P1:P2"/>
    <mergeCell ref="Q1:Q2"/>
    <mergeCell ref="R1:R2"/>
    <mergeCell ref="S1:S2"/>
    <mergeCell ref="U1:U2"/>
    <mergeCell ref="V1:V2"/>
    <mergeCell ref="W1:W2"/>
    <mergeCell ref="X1:X2"/>
    <mergeCell ref="Y1:Y2"/>
    <mergeCell ref="I2:K2"/>
    <mergeCell ref="A2:H2"/>
    <mergeCell ref="N1:N2"/>
    <mergeCell ref="T1:T2"/>
    <mergeCell ref="A1:C1"/>
    <mergeCell ref="I1:K1"/>
    <mergeCell ref="D1:H1"/>
    <mergeCell ref="M1:M2"/>
    <mergeCell ref="L1:L2"/>
    <mergeCell ref="A17:A21"/>
    <mergeCell ref="C17:C21"/>
    <mergeCell ref="A26:A29"/>
    <mergeCell ref="C26:C29"/>
    <mergeCell ref="C32:H32"/>
  </mergeCells>
  <phoneticPr fontId="0" type="noConversion"/>
  <conditionalFormatting sqref="L4:Z29">
    <cfRule type="cellIs" dxfId="64" priority="51" stopIfTrue="1" operator="greaterThan">
      <formula>0</formula>
    </cfRule>
    <cfRule type="cellIs" dxfId="63" priority="52" stopIfTrue="1" operator="greaterThan">
      <formula>0</formula>
    </cfRule>
    <cfRule type="cellIs" dxfId="62" priority="53" stopIfTrue="1" operator="greaterThan">
      <formula>0</formula>
    </cfRule>
  </conditionalFormatting>
  <conditionalFormatting sqref="J4:J29">
    <cfRule type="cellIs" dxfId="61" priority="1" operator="lessThan">
      <formula>0</formula>
    </cfRule>
    <cfRule type="cellIs" dxfId="60" priority="2" operator="lessThan">
      <formula>0</formula>
    </cfRule>
  </conditionalFormatting>
  <pageMargins left="0.74791666666666667" right="0.74791666666666667" top="0.98402777777777772" bottom="0.98402777777777772" header="0.51180555555555551" footer="0.51180555555555551"/>
  <pageSetup paperSize="9" firstPageNumber="0" orientation="landscape" horizontalDpi="300" verticalDpi="300" r:id="rId1"/>
  <headerFooter alignWithMargins="0"/>
  <drawing r:id="rId2"/>
  <legacyDrawing r:id="rId3"/>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0171F2-1B01-41CF-BD72-011A88EECA20}">
  <dimension ref="A1:Z32"/>
  <sheetViews>
    <sheetView zoomScale="70" zoomScaleNormal="70" workbookViewId="0">
      <selection activeCell="D1" sqref="D1:H1"/>
    </sheetView>
  </sheetViews>
  <sheetFormatPr defaultColWidth="9.7109375" defaultRowHeight="15" x14ac:dyDescent="0.25"/>
  <cols>
    <col min="1" max="2" width="7.85546875" style="3" customWidth="1"/>
    <col min="3" max="3" width="29.42578125" style="95" customWidth="1"/>
    <col min="4" max="4" width="39.42578125" style="18" customWidth="1"/>
    <col min="5" max="5" width="26" style="19" customWidth="1"/>
    <col min="6" max="6" width="18.85546875" style="19" customWidth="1"/>
    <col min="7" max="7" width="16.28515625" style="19" customWidth="1"/>
    <col min="8" max="8" width="19.140625" style="2" customWidth="1"/>
    <col min="9" max="9" width="13.28515625" style="98" customWidth="1"/>
    <col min="10" max="10" width="12.85546875" style="20" customWidth="1"/>
    <col min="11" max="11" width="12.42578125" style="7" customWidth="1"/>
    <col min="12" max="12" width="15.140625" style="6" customWidth="1"/>
    <col min="13" max="13" width="13.42578125" style="6" customWidth="1"/>
    <col min="14" max="14" width="13.42578125" style="4" customWidth="1"/>
    <col min="15" max="15" width="14.140625" style="4" customWidth="1"/>
    <col min="16" max="16" width="14.140625" style="1" customWidth="1"/>
    <col min="17" max="17" width="14" style="1" bestFit="1" customWidth="1"/>
    <col min="18" max="18" width="14.140625" style="1" customWidth="1"/>
    <col min="19" max="19" width="14.42578125" style="5" customWidth="1"/>
    <col min="20" max="20" width="15.28515625" style="1" customWidth="1"/>
    <col min="21" max="22" width="14.42578125" style="1" customWidth="1"/>
    <col min="23" max="23" width="14.5703125" style="1" customWidth="1"/>
    <col min="24" max="24" width="14" style="1" customWidth="1"/>
    <col min="25" max="25" width="15" style="1" customWidth="1"/>
    <col min="26" max="26" width="14.85546875" style="1" customWidth="1"/>
    <col min="27" max="16384" width="9.7109375" style="1"/>
  </cols>
  <sheetData>
    <row r="1" spans="1:26" ht="38.25" customHeight="1" x14ac:dyDescent="0.25">
      <c r="A1" s="155" t="s">
        <v>78</v>
      </c>
      <c r="B1" s="155"/>
      <c r="C1" s="155"/>
      <c r="D1" s="155" t="s">
        <v>106</v>
      </c>
      <c r="E1" s="155"/>
      <c r="F1" s="155"/>
      <c r="G1" s="155"/>
      <c r="H1" s="155"/>
      <c r="I1" s="156" t="s">
        <v>23</v>
      </c>
      <c r="J1" s="156"/>
      <c r="K1" s="156"/>
      <c r="L1" s="148" t="s">
        <v>19</v>
      </c>
      <c r="M1" s="148" t="s">
        <v>19</v>
      </c>
      <c r="N1" s="148" t="s">
        <v>19</v>
      </c>
      <c r="O1" s="148" t="s">
        <v>19</v>
      </c>
      <c r="P1" s="148" t="s">
        <v>19</v>
      </c>
      <c r="Q1" s="148" t="s">
        <v>19</v>
      </c>
      <c r="R1" s="148" t="s">
        <v>19</v>
      </c>
      <c r="S1" s="148" t="s">
        <v>19</v>
      </c>
      <c r="T1" s="148" t="s">
        <v>19</v>
      </c>
      <c r="U1" s="148" t="s">
        <v>19</v>
      </c>
      <c r="V1" s="148" t="s">
        <v>19</v>
      </c>
      <c r="W1" s="148" t="s">
        <v>19</v>
      </c>
      <c r="X1" s="148" t="s">
        <v>19</v>
      </c>
      <c r="Y1" s="148" t="s">
        <v>19</v>
      </c>
      <c r="Z1" s="148" t="s">
        <v>19</v>
      </c>
    </row>
    <row r="2" spans="1:26" ht="33.75" customHeight="1" x14ac:dyDescent="0.25">
      <c r="A2" s="152" t="s">
        <v>97</v>
      </c>
      <c r="B2" s="153"/>
      <c r="C2" s="153"/>
      <c r="D2" s="153"/>
      <c r="E2" s="153"/>
      <c r="F2" s="153"/>
      <c r="G2" s="153"/>
      <c r="H2" s="154"/>
      <c r="I2" s="149" t="s">
        <v>22</v>
      </c>
      <c r="J2" s="150"/>
      <c r="K2" s="151"/>
      <c r="L2" s="148"/>
      <c r="M2" s="148"/>
      <c r="N2" s="148"/>
      <c r="O2" s="148"/>
      <c r="P2" s="148"/>
      <c r="Q2" s="148"/>
      <c r="R2" s="148"/>
      <c r="S2" s="148"/>
      <c r="T2" s="148"/>
      <c r="U2" s="148"/>
      <c r="V2" s="148"/>
      <c r="W2" s="148"/>
      <c r="X2" s="148"/>
      <c r="Y2" s="148"/>
      <c r="Z2" s="148"/>
    </row>
    <row r="3" spans="1:26" s="2" customFormat="1" ht="30" x14ac:dyDescent="0.2">
      <c r="A3" s="75" t="s">
        <v>4</v>
      </c>
      <c r="B3" s="75" t="s">
        <v>2</v>
      </c>
      <c r="C3" s="75" t="s">
        <v>15</v>
      </c>
      <c r="D3" s="75" t="s">
        <v>20</v>
      </c>
      <c r="E3" s="75" t="s">
        <v>25</v>
      </c>
      <c r="F3" s="75" t="s">
        <v>14</v>
      </c>
      <c r="G3" s="75" t="s">
        <v>3</v>
      </c>
      <c r="H3" s="80" t="s">
        <v>17</v>
      </c>
      <c r="I3" s="22" t="s">
        <v>21</v>
      </c>
      <c r="J3" s="23" t="s">
        <v>0</v>
      </c>
      <c r="K3" s="24" t="s">
        <v>1</v>
      </c>
      <c r="L3" s="17" t="s">
        <v>24</v>
      </c>
      <c r="M3" s="17" t="s">
        <v>24</v>
      </c>
      <c r="N3" s="17" t="s">
        <v>24</v>
      </c>
      <c r="O3" s="17" t="s">
        <v>24</v>
      </c>
      <c r="P3" s="17" t="s">
        <v>24</v>
      </c>
      <c r="Q3" s="17" t="s">
        <v>24</v>
      </c>
      <c r="R3" s="17" t="s">
        <v>24</v>
      </c>
      <c r="S3" s="17" t="s">
        <v>24</v>
      </c>
      <c r="T3" s="17" t="s">
        <v>24</v>
      </c>
      <c r="U3" s="17" t="s">
        <v>24</v>
      </c>
      <c r="V3" s="17" t="s">
        <v>24</v>
      </c>
      <c r="W3" s="17" t="s">
        <v>24</v>
      </c>
      <c r="X3" s="17" t="s">
        <v>24</v>
      </c>
      <c r="Y3" s="17" t="s">
        <v>24</v>
      </c>
      <c r="Z3" s="17" t="s">
        <v>24</v>
      </c>
    </row>
    <row r="4" spans="1:26" ht="39.950000000000003" customHeight="1" x14ac:dyDescent="0.25">
      <c r="A4" s="158">
        <v>1</v>
      </c>
      <c r="B4" s="34">
        <v>1</v>
      </c>
      <c r="C4" s="139" t="s">
        <v>79</v>
      </c>
      <c r="D4" s="76" t="s">
        <v>27</v>
      </c>
      <c r="E4" s="87" t="s">
        <v>53</v>
      </c>
      <c r="F4" s="35" t="s">
        <v>76</v>
      </c>
      <c r="G4" s="35" t="s">
        <v>77</v>
      </c>
      <c r="H4" s="36">
        <v>5826</v>
      </c>
      <c r="I4" s="96">
        <v>0</v>
      </c>
      <c r="J4" s="81">
        <f t="shared" ref="J4:J29" si="0">I4-(SUM(L4:Z4))</f>
        <v>0</v>
      </c>
      <c r="K4" s="82" t="str">
        <f>IF(J4&lt;0,"ATENÇÃO","OK")</f>
        <v>OK</v>
      </c>
      <c r="L4" s="8"/>
      <c r="M4" s="33"/>
      <c r="N4" s="8"/>
      <c r="O4" s="8"/>
      <c r="P4" s="8"/>
      <c r="Q4" s="8"/>
      <c r="R4" s="8"/>
      <c r="S4" s="8"/>
      <c r="T4" s="8"/>
      <c r="U4" s="69"/>
      <c r="V4" s="69"/>
      <c r="W4" s="69"/>
      <c r="X4" s="69"/>
      <c r="Y4" s="69"/>
      <c r="Z4" s="8"/>
    </row>
    <row r="5" spans="1:26" ht="39.950000000000003" customHeight="1" x14ac:dyDescent="0.25">
      <c r="A5" s="159"/>
      <c r="B5" s="37">
        <v>2</v>
      </c>
      <c r="C5" s="157"/>
      <c r="D5" s="76" t="s">
        <v>28</v>
      </c>
      <c r="E5" s="87" t="s">
        <v>54</v>
      </c>
      <c r="F5" s="38" t="s">
        <v>76</v>
      </c>
      <c r="G5" s="35" t="s">
        <v>77</v>
      </c>
      <c r="H5" s="39">
        <v>7768</v>
      </c>
      <c r="I5" s="96">
        <v>0</v>
      </c>
      <c r="J5" s="81">
        <f t="shared" si="0"/>
        <v>0</v>
      </c>
      <c r="K5" s="82" t="str">
        <f t="shared" ref="K5:K29" si="1">IF(J5&lt;0,"ATENÇÃO","OK")</f>
        <v>OK</v>
      </c>
      <c r="L5" s="8"/>
      <c r="M5" s="33"/>
      <c r="N5" s="8"/>
      <c r="O5" s="8"/>
      <c r="P5" s="8"/>
      <c r="Q5" s="8"/>
      <c r="R5" s="8"/>
      <c r="S5" s="8"/>
      <c r="T5" s="8"/>
      <c r="U5" s="69"/>
      <c r="V5" s="69"/>
      <c r="W5" s="69"/>
      <c r="X5" s="69"/>
      <c r="Y5" s="69"/>
      <c r="Z5" s="8"/>
    </row>
    <row r="6" spans="1:26" ht="39.950000000000003" customHeight="1" x14ac:dyDescent="0.25">
      <c r="A6" s="159"/>
      <c r="B6" s="34">
        <v>3</v>
      </c>
      <c r="C6" s="157"/>
      <c r="D6" s="77" t="s">
        <v>29</v>
      </c>
      <c r="E6" s="88" t="s">
        <v>55</v>
      </c>
      <c r="F6" s="49" t="s">
        <v>76</v>
      </c>
      <c r="G6" s="49" t="s">
        <v>77</v>
      </c>
      <c r="H6" s="54">
        <v>3954</v>
      </c>
      <c r="I6" s="96">
        <v>0</v>
      </c>
      <c r="J6" s="81">
        <f t="shared" si="0"/>
        <v>0</v>
      </c>
      <c r="K6" s="82" t="str">
        <f t="shared" si="1"/>
        <v>OK</v>
      </c>
      <c r="L6" s="8"/>
      <c r="M6" s="8"/>
      <c r="N6" s="8"/>
      <c r="O6" s="8"/>
      <c r="P6" s="8"/>
      <c r="Q6" s="8"/>
      <c r="R6" s="8"/>
      <c r="S6" s="8"/>
      <c r="T6" s="8"/>
      <c r="U6" s="69"/>
      <c r="V6" s="69"/>
      <c r="W6" s="69"/>
      <c r="X6" s="69"/>
      <c r="Y6" s="69"/>
      <c r="Z6" s="8"/>
    </row>
    <row r="7" spans="1:26" ht="39.950000000000003" customHeight="1" x14ac:dyDescent="0.25">
      <c r="A7" s="159"/>
      <c r="B7" s="37">
        <v>4</v>
      </c>
      <c r="C7" s="157"/>
      <c r="D7" s="77" t="s">
        <v>30</v>
      </c>
      <c r="E7" s="88" t="s">
        <v>56</v>
      </c>
      <c r="F7" s="48" t="s">
        <v>76</v>
      </c>
      <c r="G7" s="49" t="s">
        <v>77</v>
      </c>
      <c r="H7" s="31">
        <v>5272</v>
      </c>
      <c r="I7" s="96">
        <v>0</v>
      </c>
      <c r="J7" s="81">
        <f t="shared" si="0"/>
        <v>0</v>
      </c>
      <c r="K7" s="82" t="str">
        <f t="shared" si="1"/>
        <v>OK</v>
      </c>
      <c r="L7" s="8"/>
      <c r="M7" s="8"/>
      <c r="N7" s="8"/>
      <c r="O7" s="8"/>
      <c r="P7" s="8"/>
      <c r="Q7" s="8"/>
      <c r="R7" s="8"/>
      <c r="S7" s="8"/>
      <c r="T7" s="8"/>
      <c r="U7" s="69"/>
      <c r="V7" s="69"/>
      <c r="W7" s="69"/>
      <c r="X7" s="69"/>
      <c r="Y7" s="69"/>
      <c r="Z7" s="8"/>
    </row>
    <row r="8" spans="1:26" ht="39.950000000000003" customHeight="1" x14ac:dyDescent="0.25">
      <c r="A8" s="160"/>
      <c r="B8" s="34">
        <v>5</v>
      </c>
      <c r="C8" s="141"/>
      <c r="D8" s="78" t="s">
        <v>31</v>
      </c>
      <c r="E8" s="89" t="s">
        <v>57</v>
      </c>
      <c r="F8" s="55" t="s">
        <v>76</v>
      </c>
      <c r="G8" s="56" t="s">
        <v>77</v>
      </c>
      <c r="H8" s="32">
        <v>1134.4000000000001</v>
      </c>
      <c r="I8" s="96">
        <v>0</v>
      </c>
      <c r="J8" s="81">
        <f t="shared" si="0"/>
        <v>0</v>
      </c>
      <c r="K8" s="82" t="str">
        <f t="shared" si="1"/>
        <v>OK</v>
      </c>
      <c r="L8" s="8"/>
      <c r="M8" s="8"/>
      <c r="N8" s="8"/>
      <c r="O8" s="8"/>
      <c r="P8" s="8"/>
      <c r="Q8" s="8"/>
      <c r="R8" s="8"/>
      <c r="S8" s="8"/>
      <c r="T8" s="8"/>
      <c r="U8" s="69"/>
      <c r="V8" s="69"/>
      <c r="W8" s="69"/>
      <c r="X8" s="69"/>
      <c r="Y8" s="69"/>
      <c r="Z8" s="8"/>
    </row>
    <row r="9" spans="1:26" ht="39.950000000000003" customHeight="1" x14ac:dyDescent="0.25">
      <c r="A9" s="47">
        <v>3</v>
      </c>
      <c r="B9" s="34">
        <v>7</v>
      </c>
      <c r="C9" s="57" t="s">
        <v>80</v>
      </c>
      <c r="D9" s="58" t="s">
        <v>32</v>
      </c>
      <c r="E9" s="90" t="s">
        <v>58</v>
      </c>
      <c r="F9" s="60" t="s">
        <v>76</v>
      </c>
      <c r="G9" s="59" t="s">
        <v>77</v>
      </c>
      <c r="H9" s="31">
        <v>725</v>
      </c>
      <c r="I9" s="96">
        <v>0</v>
      </c>
      <c r="J9" s="81">
        <f t="shared" si="0"/>
        <v>0</v>
      </c>
      <c r="K9" s="82" t="str">
        <f t="shared" si="1"/>
        <v>OK</v>
      </c>
      <c r="L9" s="8"/>
      <c r="M9" s="28"/>
      <c r="N9" s="8"/>
      <c r="O9" s="8"/>
      <c r="P9" s="8"/>
      <c r="Q9" s="8"/>
      <c r="R9" s="8"/>
      <c r="S9" s="8"/>
      <c r="T9" s="8"/>
      <c r="U9" s="69"/>
      <c r="V9" s="69"/>
      <c r="W9" s="69"/>
      <c r="X9" s="69"/>
      <c r="Y9" s="69"/>
      <c r="Z9" s="8"/>
    </row>
    <row r="10" spans="1:26" ht="39.950000000000003" customHeight="1" x14ac:dyDescent="0.25">
      <c r="A10" s="30">
        <v>4</v>
      </c>
      <c r="B10" s="37">
        <v>8</v>
      </c>
      <c r="C10" s="57" t="s">
        <v>80</v>
      </c>
      <c r="D10" s="66" t="s">
        <v>33</v>
      </c>
      <c r="E10" s="91" t="s">
        <v>59</v>
      </c>
      <c r="F10" s="67" t="s">
        <v>76</v>
      </c>
      <c r="G10" s="68" t="s">
        <v>77</v>
      </c>
      <c r="H10" s="31">
        <v>1983.33</v>
      </c>
      <c r="I10" s="96">
        <v>0</v>
      </c>
      <c r="J10" s="81">
        <f t="shared" si="0"/>
        <v>0</v>
      </c>
      <c r="K10" s="82" t="str">
        <f t="shared" si="1"/>
        <v>OK</v>
      </c>
      <c r="L10" s="69"/>
      <c r="M10" s="70"/>
      <c r="N10" s="69"/>
      <c r="O10" s="69"/>
      <c r="P10" s="69"/>
      <c r="Q10" s="69"/>
      <c r="R10" s="69"/>
      <c r="S10" s="69"/>
      <c r="T10" s="69"/>
      <c r="U10" s="69"/>
      <c r="V10" s="69"/>
      <c r="W10" s="69"/>
      <c r="X10" s="69"/>
      <c r="Y10" s="69"/>
      <c r="Z10" s="69"/>
    </row>
    <row r="11" spans="1:26" ht="49.5" customHeight="1" x14ac:dyDescent="0.25">
      <c r="A11" s="30">
        <v>6</v>
      </c>
      <c r="B11" s="37">
        <v>10</v>
      </c>
      <c r="C11" s="65" t="s">
        <v>81</v>
      </c>
      <c r="D11" s="66" t="s">
        <v>34</v>
      </c>
      <c r="E11" s="91" t="s">
        <v>60</v>
      </c>
      <c r="F11" s="67" t="s">
        <v>76</v>
      </c>
      <c r="G11" s="68" t="s">
        <v>77</v>
      </c>
      <c r="H11" s="31">
        <v>948</v>
      </c>
      <c r="I11" s="96">
        <v>0</v>
      </c>
      <c r="J11" s="81">
        <f t="shared" si="0"/>
        <v>0</v>
      </c>
      <c r="K11" s="82" t="str">
        <f t="shared" si="1"/>
        <v>OK</v>
      </c>
      <c r="L11" s="69"/>
      <c r="M11" s="70"/>
      <c r="N11" s="69"/>
      <c r="O11" s="69"/>
      <c r="P11" s="69"/>
      <c r="Q11" s="69"/>
      <c r="R11" s="69"/>
      <c r="S11" s="69"/>
      <c r="T11" s="69"/>
      <c r="U11" s="69"/>
      <c r="V11" s="69"/>
      <c r="W11" s="69"/>
      <c r="X11" s="69"/>
      <c r="Y11" s="69"/>
      <c r="Z11" s="69"/>
    </row>
    <row r="12" spans="1:26" ht="39.950000000000003" customHeight="1" x14ac:dyDescent="0.25">
      <c r="A12" s="47">
        <v>7</v>
      </c>
      <c r="B12" s="34">
        <v>11</v>
      </c>
      <c r="C12" s="65" t="s">
        <v>82</v>
      </c>
      <c r="D12" s="66" t="s">
        <v>35</v>
      </c>
      <c r="E12" s="91" t="s">
        <v>61</v>
      </c>
      <c r="F12" s="67" t="s">
        <v>76</v>
      </c>
      <c r="G12" s="68" t="s">
        <v>77</v>
      </c>
      <c r="H12" s="31">
        <v>2316.66</v>
      </c>
      <c r="I12" s="96">
        <v>0</v>
      </c>
      <c r="J12" s="81">
        <f t="shared" si="0"/>
        <v>0</v>
      </c>
      <c r="K12" s="82" t="str">
        <f t="shared" si="1"/>
        <v>OK</v>
      </c>
      <c r="L12" s="69"/>
      <c r="M12" s="70"/>
      <c r="N12" s="69"/>
      <c r="O12" s="69"/>
      <c r="P12" s="69"/>
      <c r="Q12" s="69"/>
      <c r="R12" s="69"/>
      <c r="S12" s="69"/>
      <c r="T12" s="69"/>
      <c r="U12" s="69"/>
      <c r="V12" s="69"/>
      <c r="W12" s="69"/>
      <c r="X12" s="69"/>
      <c r="Y12" s="69"/>
      <c r="Z12" s="69"/>
    </row>
    <row r="13" spans="1:26" ht="39.950000000000003" customHeight="1" x14ac:dyDescent="0.25">
      <c r="A13" s="30">
        <v>8</v>
      </c>
      <c r="B13" s="37">
        <v>12</v>
      </c>
      <c r="C13" s="65" t="s">
        <v>83</v>
      </c>
      <c r="D13" s="66" t="s">
        <v>36</v>
      </c>
      <c r="E13" s="91" t="s">
        <v>62</v>
      </c>
      <c r="F13" s="67" t="s">
        <v>76</v>
      </c>
      <c r="G13" s="68" t="s">
        <v>77</v>
      </c>
      <c r="H13" s="31">
        <v>3230</v>
      </c>
      <c r="I13" s="96">
        <v>0</v>
      </c>
      <c r="J13" s="81">
        <f t="shared" si="0"/>
        <v>0</v>
      </c>
      <c r="K13" s="82" t="str">
        <f t="shared" si="1"/>
        <v>OK</v>
      </c>
      <c r="L13" s="69"/>
      <c r="M13" s="70"/>
      <c r="N13" s="69"/>
      <c r="O13" s="69"/>
      <c r="P13" s="69"/>
      <c r="Q13" s="69"/>
      <c r="R13" s="69"/>
      <c r="S13" s="69"/>
      <c r="T13" s="69"/>
      <c r="U13" s="69"/>
      <c r="V13" s="69"/>
      <c r="W13" s="69"/>
      <c r="X13" s="69"/>
      <c r="Y13" s="69"/>
      <c r="Z13" s="69"/>
    </row>
    <row r="14" spans="1:26" ht="51.75" customHeight="1" x14ac:dyDescent="0.25">
      <c r="A14" s="47">
        <v>9</v>
      </c>
      <c r="B14" s="34">
        <v>13</v>
      </c>
      <c r="C14" s="65" t="s">
        <v>84</v>
      </c>
      <c r="D14" s="66" t="s">
        <v>37</v>
      </c>
      <c r="E14" s="91" t="s">
        <v>63</v>
      </c>
      <c r="F14" s="67" t="s">
        <v>76</v>
      </c>
      <c r="G14" s="68" t="s">
        <v>77</v>
      </c>
      <c r="H14" s="31">
        <v>65900</v>
      </c>
      <c r="I14" s="96">
        <v>0</v>
      </c>
      <c r="J14" s="81">
        <f t="shared" si="0"/>
        <v>0</v>
      </c>
      <c r="K14" s="82" t="str">
        <f t="shared" si="1"/>
        <v>OK</v>
      </c>
      <c r="L14" s="69"/>
      <c r="M14" s="70"/>
      <c r="N14" s="69"/>
      <c r="O14" s="69"/>
      <c r="P14" s="69"/>
      <c r="Q14" s="69"/>
      <c r="R14" s="69"/>
      <c r="S14" s="69"/>
      <c r="T14" s="69"/>
      <c r="U14" s="69"/>
      <c r="V14" s="69"/>
      <c r="W14" s="69"/>
      <c r="X14" s="69"/>
      <c r="Y14" s="69"/>
      <c r="Z14" s="69"/>
    </row>
    <row r="15" spans="1:26" ht="39.950000000000003" customHeight="1" x14ac:dyDescent="0.25">
      <c r="A15" s="30">
        <v>10</v>
      </c>
      <c r="B15" s="37">
        <v>14</v>
      </c>
      <c r="C15" s="57" t="s">
        <v>80</v>
      </c>
      <c r="D15" s="66" t="s">
        <v>38</v>
      </c>
      <c r="E15" s="91" t="s">
        <v>64</v>
      </c>
      <c r="F15" s="67" t="s">
        <v>76</v>
      </c>
      <c r="G15" s="68" t="s">
        <v>77</v>
      </c>
      <c r="H15" s="31">
        <v>17332</v>
      </c>
      <c r="I15" s="96">
        <v>0</v>
      </c>
      <c r="J15" s="81">
        <f t="shared" si="0"/>
        <v>0</v>
      </c>
      <c r="K15" s="82" t="str">
        <f t="shared" si="1"/>
        <v>OK</v>
      </c>
      <c r="L15" s="69"/>
      <c r="M15" s="70"/>
      <c r="N15" s="69"/>
      <c r="O15" s="69"/>
      <c r="P15" s="69"/>
      <c r="Q15" s="69"/>
      <c r="R15" s="69"/>
      <c r="S15" s="69"/>
      <c r="T15" s="69"/>
      <c r="U15" s="69"/>
      <c r="V15" s="69"/>
      <c r="W15" s="69"/>
      <c r="X15" s="69"/>
      <c r="Y15" s="69"/>
      <c r="Z15" s="69"/>
    </row>
    <row r="16" spans="1:26" ht="39.950000000000003" customHeight="1" x14ac:dyDescent="0.25">
      <c r="A16" s="47">
        <v>11</v>
      </c>
      <c r="B16" s="34">
        <v>15</v>
      </c>
      <c r="C16" s="57" t="s">
        <v>80</v>
      </c>
      <c r="D16" s="66" t="s">
        <v>39</v>
      </c>
      <c r="E16" s="91" t="s">
        <v>65</v>
      </c>
      <c r="F16" s="67" t="s">
        <v>76</v>
      </c>
      <c r="G16" s="68" t="s">
        <v>77</v>
      </c>
      <c r="H16" s="31">
        <v>130000</v>
      </c>
      <c r="I16" s="96">
        <v>0</v>
      </c>
      <c r="J16" s="81">
        <f t="shared" si="0"/>
        <v>0</v>
      </c>
      <c r="K16" s="82" t="str">
        <f t="shared" si="1"/>
        <v>OK</v>
      </c>
      <c r="L16" s="69"/>
      <c r="M16" s="70"/>
      <c r="N16" s="69"/>
      <c r="O16" s="69"/>
      <c r="P16" s="69"/>
      <c r="Q16" s="69"/>
      <c r="R16" s="69"/>
      <c r="S16" s="69"/>
      <c r="T16" s="69"/>
      <c r="U16" s="69"/>
      <c r="V16" s="69"/>
      <c r="W16" s="69"/>
      <c r="X16" s="69"/>
      <c r="Y16" s="69"/>
      <c r="Z16" s="69"/>
    </row>
    <row r="17" spans="1:26" ht="39.950000000000003" customHeight="1" x14ac:dyDescent="0.25">
      <c r="A17" s="136">
        <v>14</v>
      </c>
      <c r="B17" s="37">
        <v>18</v>
      </c>
      <c r="C17" s="139" t="s">
        <v>85</v>
      </c>
      <c r="D17" s="66" t="s">
        <v>40</v>
      </c>
      <c r="E17" s="91" t="s">
        <v>66</v>
      </c>
      <c r="F17" s="67" t="s">
        <v>76</v>
      </c>
      <c r="G17" s="68" t="s">
        <v>77</v>
      </c>
      <c r="H17" s="31">
        <v>17500</v>
      </c>
      <c r="I17" s="96">
        <v>0</v>
      </c>
      <c r="J17" s="81">
        <f t="shared" si="0"/>
        <v>0</v>
      </c>
      <c r="K17" s="82" t="str">
        <f t="shared" si="1"/>
        <v>OK</v>
      </c>
      <c r="L17" s="69"/>
      <c r="M17" s="70"/>
      <c r="N17" s="69"/>
      <c r="O17" s="69"/>
      <c r="P17" s="69"/>
      <c r="Q17" s="69"/>
      <c r="R17" s="69"/>
      <c r="S17" s="69"/>
      <c r="T17" s="69"/>
      <c r="U17" s="69"/>
      <c r="V17" s="69"/>
      <c r="W17" s="69"/>
      <c r="X17" s="69"/>
      <c r="Y17" s="69"/>
      <c r="Z17" s="69"/>
    </row>
    <row r="18" spans="1:26" ht="39.950000000000003" customHeight="1" x14ac:dyDescent="0.25">
      <c r="A18" s="137"/>
      <c r="B18" s="34">
        <v>19</v>
      </c>
      <c r="C18" s="140"/>
      <c r="D18" s="66" t="s">
        <v>41</v>
      </c>
      <c r="E18" s="91" t="s">
        <v>67</v>
      </c>
      <c r="F18" s="67" t="s">
        <v>76</v>
      </c>
      <c r="G18" s="68" t="s">
        <v>77</v>
      </c>
      <c r="H18" s="31">
        <v>6028</v>
      </c>
      <c r="I18" s="96">
        <v>0</v>
      </c>
      <c r="J18" s="81">
        <f t="shared" si="0"/>
        <v>0</v>
      </c>
      <c r="K18" s="82" t="str">
        <f t="shared" si="1"/>
        <v>OK</v>
      </c>
      <c r="L18" s="69"/>
      <c r="M18" s="70"/>
      <c r="N18" s="69"/>
      <c r="O18" s="69"/>
      <c r="P18" s="69"/>
      <c r="Q18" s="69"/>
      <c r="R18" s="69"/>
      <c r="S18" s="69"/>
      <c r="T18" s="69"/>
      <c r="U18" s="69"/>
      <c r="V18" s="69"/>
      <c r="W18" s="69"/>
      <c r="X18" s="69"/>
      <c r="Y18" s="69"/>
      <c r="Z18" s="69"/>
    </row>
    <row r="19" spans="1:26" ht="39.950000000000003" customHeight="1" x14ac:dyDescent="0.25">
      <c r="A19" s="137"/>
      <c r="B19" s="37">
        <v>20</v>
      </c>
      <c r="C19" s="140"/>
      <c r="D19" s="50" t="s">
        <v>42</v>
      </c>
      <c r="E19" s="92" t="s">
        <v>68</v>
      </c>
      <c r="F19" s="52" t="s">
        <v>76</v>
      </c>
      <c r="G19" s="51" t="s">
        <v>77</v>
      </c>
      <c r="H19" s="29">
        <v>8100</v>
      </c>
      <c r="I19" s="96">
        <v>0</v>
      </c>
      <c r="J19" s="81">
        <f t="shared" si="0"/>
        <v>0</v>
      </c>
      <c r="K19" s="82" t="str">
        <f t="shared" si="1"/>
        <v>OK</v>
      </c>
      <c r="L19" s="8"/>
      <c r="M19" s="8"/>
      <c r="N19" s="8"/>
      <c r="O19" s="8"/>
      <c r="P19" s="8"/>
      <c r="Q19" s="8"/>
      <c r="R19" s="8"/>
      <c r="S19" s="8"/>
      <c r="T19" s="8"/>
      <c r="U19" s="69"/>
      <c r="V19" s="69"/>
      <c r="W19" s="69"/>
      <c r="X19" s="69"/>
      <c r="Y19" s="69"/>
      <c r="Z19" s="8"/>
    </row>
    <row r="20" spans="1:26" ht="39.950000000000003" customHeight="1" x14ac:dyDescent="0.25">
      <c r="A20" s="137"/>
      <c r="B20" s="34">
        <v>21</v>
      </c>
      <c r="C20" s="140"/>
      <c r="D20" s="72" t="s">
        <v>43</v>
      </c>
      <c r="E20" s="93" t="s">
        <v>69</v>
      </c>
      <c r="F20" s="74" t="s">
        <v>76</v>
      </c>
      <c r="G20" s="73" t="s">
        <v>77</v>
      </c>
      <c r="H20" s="31">
        <v>6925.08</v>
      </c>
      <c r="I20" s="96">
        <v>0</v>
      </c>
      <c r="J20" s="81">
        <f t="shared" si="0"/>
        <v>0</v>
      </c>
      <c r="K20" s="82" t="str">
        <f t="shared" si="1"/>
        <v>OK</v>
      </c>
      <c r="L20" s="69"/>
      <c r="M20" s="69"/>
      <c r="N20" s="69"/>
      <c r="O20" s="69"/>
      <c r="P20" s="69"/>
      <c r="Q20" s="69"/>
      <c r="R20" s="69"/>
      <c r="S20" s="69"/>
      <c r="T20" s="69"/>
      <c r="U20" s="69"/>
      <c r="V20" s="69"/>
      <c r="W20" s="69"/>
      <c r="X20" s="69"/>
      <c r="Y20" s="69"/>
      <c r="Z20" s="69"/>
    </row>
    <row r="21" spans="1:26" ht="39.950000000000003" customHeight="1" x14ac:dyDescent="0.25">
      <c r="A21" s="138"/>
      <c r="B21" s="37">
        <v>22</v>
      </c>
      <c r="C21" s="141"/>
      <c r="D21" s="72" t="s">
        <v>44</v>
      </c>
      <c r="E21" s="93" t="s">
        <v>70</v>
      </c>
      <c r="F21" s="74" t="s">
        <v>76</v>
      </c>
      <c r="G21" s="73" t="s">
        <v>77</v>
      </c>
      <c r="H21" s="31">
        <v>6762.77</v>
      </c>
      <c r="I21" s="96">
        <v>0</v>
      </c>
      <c r="J21" s="81">
        <f t="shared" si="0"/>
        <v>0</v>
      </c>
      <c r="K21" s="82" t="str">
        <f t="shared" si="1"/>
        <v>OK</v>
      </c>
      <c r="L21" s="69"/>
      <c r="M21" s="69"/>
      <c r="N21" s="69"/>
      <c r="O21" s="69"/>
      <c r="P21" s="69"/>
      <c r="Q21" s="69"/>
      <c r="R21" s="69"/>
      <c r="S21" s="69"/>
      <c r="T21" s="69"/>
      <c r="U21" s="69"/>
      <c r="V21" s="69"/>
      <c r="W21" s="69"/>
      <c r="X21" s="69"/>
      <c r="Y21" s="69"/>
      <c r="Z21" s="69"/>
    </row>
    <row r="22" spans="1:26" ht="39.950000000000003" customHeight="1" x14ac:dyDescent="0.25">
      <c r="A22" s="47">
        <v>15</v>
      </c>
      <c r="B22" s="34">
        <v>23</v>
      </c>
      <c r="C22" s="57" t="s">
        <v>80</v>
      </c>
      <c r="D22" s="72" t="s">
        <v>45</v>
      </c>
      <c r="E22" s="93" t="s">
        <v>71</v>
      </c>
      <c r="F22" s="74" t="s">
        <v>76</v>
      </c>
      <c r="G22" s="73" t="s">
        <v>77</v>
      </c>
      <c r="H22" s="31">
        <v>30100</v>
      </c>
      <c r="I22" s="96">
        <v>1</v>
      </c>
      <c r="J22" s="81">
        <f t="shared" si="0"/>
        <v>1</v>
      </c>
      <c r="K22" s="82" t="str">
        <f t="shared" si="1"/>
        <v>OK</v>
      </c>
      <c r="L22" s="69"/>
      <c r="M22" s="69"/>
      <c r="N22" s="69"/>
      <c r="O22" s="69"/>
      <c r="P22" s="69"/>
      <c r="Q22" s="69"/>
      <c r="R22" s="69"/>
      <c r="S22" s="69"/>
      <c r="T22" s="69"/>
      <c r="U22" s="69"/>
      <c r="V22" s="69"/>
      <c r="W22" s="69"/>
      <c r="X22" s="69"/>
      <c r="Y22" s="69"/>
      <c r="Z22" s="69"/>
    </row>
    <row r="23" spans="1:26" ht="49.5" customHeight="1" x14ac:dyDescent="0.25">
      <c r="A23" s="47">
        <v>16</v>
      </c>
      <c r="B23" s="37">
        <v>24</v>
      </c>
      <c r="C23" s="71" t="s">
        <v>86</v>
      </c>
      <c r="D23" s="72" t="s">
        <v>46</v>
      </c>
      <c r="E23" s="93" t="s">
        <v>72</v>
      </c>
      <c r="F23" s="74" t="s">
        <v>76</v>
      </c>
      <c r="G23" s="73" t="s">
        <v>77</v>
      </c>
      <c r="H23" s="31">
        <v>3239.6</v>
      </c>
      <c r="I23" s="96">
        <v>0</v>
      </c>
      <c r="J23" s="81">
        <f t="shared" si="0"/>
        <v>0</v>
      </c>
      <c r="K23" s="82" t="str">
        <f t="shared" si="1"/>
        <v>OK</v>
      </c>
      <c r="L23" s="69"/>
      <c r="M23" s="69"/>
      <c r="N23" s="69"/>
      <c r="O23" s="69"/>
      <c r="P23" s="69"/>
      <c r="Q23" s="69"/>
      <c r="R23" s="69"/>
      <c r="S23" s="69"/>
      <c r="T23" s="69"/>
      <c r="U23" s="69"/>
      <c r="V23" s="69"/>
      <c r="W23" s="69"/>
      <c r="X23" s="69"/>
      <c r="Y23" s="69"/>
      <c r="Z23" s="69"/>
    </row>
    <row r="24" spans="1:26" ht="39.950000000000003" customHeight="1" x14ac:dyDescent="0.25">
      <c r="A24" s="47">
        <v>18</v>
      </c>
      <c r="B24" s="37">
        <v>26</v>
      </c>
      <c r="C24" s="57" t="s">
        <v>80</v>
      </c>
      <c r="D24" s="72" t="s">
        <v>47</v>
      </c>
      <c r="E24" s="93" t="s">
        <v>73</v>
      </c>
      <c r="F24" s="74" t="s">
        <v>76</v>
      </c>
      <c r="G24" s="73" t="s">
        <v>77</v>
      </c>
      <c r="H24" s="31">
        <v>2140.61</v>
      </c>
      <c r="I24" s="96">
        <v>0</v>
      </c>
      <c r="J24" s="81">
        <f t="shared" si="0"/>
        <v>0</v>
      </c>
      <c r="K24" s="82" t="str">
        <f t="shared" si="1"/>
        <v>OK</v>
      </c>
      <c r="L24" s="69"/>
      <c r="M24" s="69"/>
      <c r="N24" s="69"/>
      <c r="O24" s="69"/>
      <c r="P24" s="69"/>
      <c r="Q24" s="69"/>
      <c r="R24" s="69"/>
      <c r="S24" s="69"/>
      <c r="T24" s="69"/>
      <c r="U24" s="69"/>
      <c r="V24" s="69"/>
      <c r="W24" s="69"/>
      <c r="X24" s="69"/>
      <c r="Y24" s="69"/>
      <c r="Z24" s="69"/>
    </row>
    <row r="25" spans="1:26" ht="39.950000000000003" customHeight="1" x14ac:dyDescent="0.25">
      <c r="A25" s="47">
        <v>19</v>
      </c>
      <c r="B25" s="34">
        <v>27</v>
      </c>
      <c r="C25" s="65" t="s">
        <v>82</v>
      </c>
      <c r="D25" s="72" t="s">
        <v>48</v>
      </c>
      <c r="E25" s="93" t="s">
        <v>74</v>
      </c>
      <c r="F25" s="74" t="s">
        <v>76</v>
      </c>
      <c r="G25" s="73" t="s">
        <v>77</v>
      </c>
      <c r="H25" s="31">
        <v>4749.99</v>
      </c>
      <c r="I25" s="96">
        <v>0</v>
      </c>
      <c r="J25" s="81">
        <f t="shared" si="0"/>
        <v>0</v>
      </c>
      <c r="K25" s="82" t="str">
        <f t="shared" si="1"/>
        <v>OK</v>
      </c>
      <c r="L25" s="69"/>
      <c r="M25" s="69"/>
      <c r="N25" s="69"/>
      <c r="O25" s="69"/>
      <c r="P25" s="69"/>
      <c r="Q25" s="69"/>
      <c r="R25" s="69"/>
      <c r="S25" s="69"/>
      <c r="T25" s="69"/>
      <c r="U25" s="69"/>
      <c r="V25" s="69"/>
      <c r="W25" s="69"/>
      <c r="X25" s="69"/>
      <c r="Y25" s="69"/>
      <c r="Z25" s="69"/>
    </row>
    <row r="26" spans="1:26" ht="39.950000000000003" customHeight="1" x14ac:dyDescent="0.25">
      <c r="A26" s="136">
        <v>20</v>
      </c>
      <c r="B26" s="37">
        <v>28</v>
      </c>
      <c r="C26" s="142" t="s">
        <v>87</v>
      </c>
      <c r="D26" s="72" t="s">
        <v>49</v>
      </c>
      <c r="E26" s="93" t="s">
        <v>75</v>
      </c>
      <c r="F26" s="74" t="s">
        <v>76</v>
      </c>
      <c r="G26" s="73" t="s">
        <v>77</v>
      </c>
      <c r="H26" s="31">
        <v>19713</v>
      </c>
      <c r="I26" s="96">
        <v>0</v>
      </c>
      <c r="J26" s="81">
        <f t="shared" si="0"/>
        <v>0</v>
      </c>
      <c r="K26" s="82" t="str">
        <f t="shared" si="1"/>
        <v>OK</v>
      </c>
      <c r="L26" s="69"/>
      <c r="M26" s="69"/>
      <c r="N26" s="69"/>
      <c r="O26" s="69"/>
      <c r="P26" s="69"/>
      <c r="Q26" s="69"/>
      <c r="R26" s="69"/>
      <c r="S26" s="69"/>
      <c r="T26" s="69"/>
      <c r="U26" s="69"/>
      <c r="V26" s="69"/>
      <c r="W26" s="69"/>
      <c r="X26" s="69"/>
      <c r="Y26" s="69"/>
      <c r="Z26" s="69"/>
    </row>
    <row r="27" spans="1:26" ht="39.950000000000003" customHeight="1" x14ac:dyDescent="0.25">
      <c r="A27" s="137"/>
      <c r="B27" s="34">
        <v>29</v>
      </c>
      <c r="C27" s="143"/>
      <c r="D27" s="72" t="s">
        <v>50</v>
      </c>
      <c r="E27" s="93" t="s">
        <v>75</v>
      </c>
      <c r="F27" s="74" t="s">
        <v>76</v>
      </c>
      <c r="G27" s="73" t="s">
        <v>77</v>
      </c>
      <c r="H27" s="31">
        <v>19713</v>
      </c>
      <c r="I27" s="96">
        <v>0</v>
      </c>
      <c r="J27" s="81">
        <f t="shared" si="0"/>
        <v>0</v>
      </c>
      <c r="K27" s="82" t="str">
        <f t="shared" si="1"/>
        <v>OK</v>
      </c>
      <c r="L27" s="69"/>
      <c r="M27" s="69"/>
      <c r="N27" s="69"/>
      <c r="O27" s="69"/>
      <c r="P27" s="69"/>
      <c r="Q27" s="69"/>
      <c r="R27" s="69"/>
      <c r="S27" s="69"/>
      <c r="T27" s="69"/>
      <c r="U27" s="69"/>
      <c r="V27" s="69"/>
      <c r="W27" s="69"/>
      <c r="X27" s="69"/>
      <c r="Y27" s="69"/>
      <c r="Z27" s="69"/>
    </row>
    <row r="28" spans="1:26" ht="39.950000000000003" customHeight="1" x14ac:dyDescent="0.25">
      <c r="A28" s="137"/>
      <c r="B28" s="37">
        <v>30</v>
      </c>
      <c r="C28" s="143"/>
      <c r="D28" s="72" t="s">
        <v>51</v>
      </c>
      <c r="E28" s="93" t="s">
        <v>75</v>
      </c>
      <c r="F28" s="74" t="s">
        <v>76</v>
      </c>
      <c r="G28" s="73" t="s">
        <v>77</v>
      </c>
      <c r="H28" s="31">
        <v>26239</v>
      </c>
      <c r="I28" s="96">
        <v>0</v>
      </c>
      <c r="J28" s="81">
        <f t="shared" si="0"/>
        <v>0</v>
      </c>
      <c r="K28" s="82" t="str">
        <f t="shared" si="1"/>
        <v>OK</v>
      </c>
      <c r="L28" s="69"/>
      <c r="M28" s="69"/>
      <c r="N28" s="69"/>
      <c r="O28" s="69"/>
      <c r="P28" s="69"/>
      <c r="Q28" s="69"/>
      <c r="R28" s="69"/>
      <c r="S28" s="69"/>
      <c r="T28" s="69"/>
      <c r="U28" s="69"/>
      <c r="V28" s="69"/>
      <c r="W28" s="69"/>
      <c r="X28" s="69"/>
      <c r="Y28" s="69"/>
      <c r="Z28" s="69"/>
    </row>
    <row r="29" spans="1:26" ht="27.95" customHeight="1" x14ac:dyDescent="0.25">
      <c r="A29" s="138"/>
      <c r="B29" s="61">
        <v>31</v>
      </c>
      <c r="C29" s="144"/>
      <c r="D29" s="50" t="s">
        <v>52</v>
      </c>
      <c r="E29" s="92" t="s">
        <v>75</v>
      </c>
      <c r="F29" s="62" t="s">
        <v>76</v>
      </c>
      <c r="G29" s="63" t="s">
        <v>77</v>
      </c>
      <c r="H29" s="64">
        <v>63503</v>
      </c>
      <c r="I29" s="96">
        <v>0</v>
      </c>
      <c r="J29" s="81">
        <f t="shared" si="0"/>
        <v>0</v>
      </c>
      <c r="K29" s="82" t="str">
        <f t="shared" si="1"/>
        <v>OK</v>
      </c>
      <c r="L29" s="8"/>
      <c r="M29" s="8"/>
      <c r="N29" s="8"/>
      <c r="O29" s="8"/>
      <c r="P29" s="8"/>
      <c r="Q29" s="8"/>
      <c r="R29" s="8"/>
      <c r="S29" s="8"/>
      <c r="T29" s="8"/>
      <c r="U29" s="69"/>
      <c r="V29" s="69"/>
      <c r="W29" s="69"/>
      <c r="X29" s="69"/>
      <c r="Y29" s="69"/>
      <c r="Z29" s="8"/>
    </row>
    <row r="30" spans="1:26" s="46" customFormat="1" ht="15.75" x14ac:dyDescent="0.25">
      <c r="A30" s="40"/>
      <c r="B30" s="40"/>
      <c r="C30" s="94"/>
      <c r="D30" s="41"/>
      <c r="E30" s="42"/>
      <c r="F30" s="42"/>
      <c r="G30" s="42"/>
      <c r="H30" s="43"/>
      <c r="I30" s="97">
        <f>SUM(I4:I29)</f>
        <v>1</v>
      </c>
      <c r="J30" s="79">
        <f>SUM(J4:J29)</f>
        <v>1</v>
      </c>
      <c r="K30" s="44"/>
      <c r="L30" s="45">
        <f t="shared" ref="L30:T30" si="2">SUMPRODUCT($H$4:$H$29,L4:L29)</f>
        <v>0</v>
      </c>
      <c r="M30" s="45">
        <f t="shared" si="2"/>
        <v>0</v>
      </c>
      <c r="N30" s="45">
        <f t="shared" si="2"/>
        <v>0</v>
      </c>
      <c r="O30" s="45">
        <f t="shared" si="2"/>
        <v>0</v>
      </c>
      <c r="P30" s="45">
        <f t="shared" si="2"/>
        <v>0</v>
      </c>
      <c r="Q30" s="45">
        <f t="shared" si="2"/>
        <v>0</v>
      </c>
      <c r="R30" s="45">
        <f t="shared" si="2"/>
        <v>0</v>
      </c>
      <c r="S30" s="45">
        <f t="shared" si="2"/>
        <v>0</v>
      </c>
      <c r="T30" s="45">
        <f t="shared" si="2"/>
        <v>0</v>
      </c>
      <c r="U30" s="45"/>
      <c r="V30" s="45"/>
      <c r="W30" s="45"/>
      <c r="X30" s="45"/>
      <c r="Y30" s="45"/>
      <c r="Z30" s="45">
        <f>SUMPRODUCT($H$4:$H$29,Z4:Z29)</f>
        <v>0</v>
      </c>
    </row>
    <row r="31" spans="1:26" ht="15.75" thickBot="1" x14ac:dyDescent="0.3">
      <c r="M31" s="27"/>
    </row>
    <row r="32" spans="1:26" ht="15.75" thickBot="1" x14ac:dyDescent="0.3">
      <c r="C32" s="145" t="s">
        <v>104</v>
      </c>
      <c r="D32" s="146"/>
      <c r="E32" s="146"/>
      <c r="F32" s="146"/>
      <c r="G32" s="146"/>
      <c r="H32" s="147"/>
    </row>
  </sheetData>
  <autoFilter ref="A3:Z30" xr:uid="{00000000-0001-0000-0000-000000000000}"/>
  <mergeCells count="27">
    <mergeCell ref="N1:N2"/>
    <mergeCell ref="A2:H2"/>
    <mergeCell ref="I2:K2"/>
    <mergeCell ref="A1:C1"/>
    <mergeCell ref="D1:H1"/>
    <mergeCell ref="I1:K1"/>
    <mergeCell ref="L1:L2"/>
    <mergeCell ref="M1:M2"/>
    <mergeCell ref="Z1:Z2"/>
    <mergeCell ref="O1:O2"/>
    <mergeCell ref="P1:P2"/>
    <mergeCell ref="Q1:Q2"/>
    <mergeCell ref="R1:R2"/>
    <mergeCell ref="S1:S2"/>
    <mergeCell ref="T1:T2"/>
    <mergeCell ref="U1:U2"/>
    <mergeCell ref="V1:V2"/>
    <mergeCell ref="W1:W2"/>
    <mergeCell ref="X1:X2"/>
    <mergeCell ref="Y1:Y2"/>
    <mergeCell ref="C32:H32"/>
    <mergeCell ref="A4:A8"/>
    <mergeCell ref="C4:C8"/>
    <mergeCell ref="A17:A21"/>
    <mergeCell ref="C17:C21"/>
    <mergeCell ref="A26:A29"/>
    <mergeCell ref="C26:C29"/>
  </mergeCells>
  <conditionalFormatting sqref="L4:Z29">
    <cfRule type="cellIs" dxfId="19" priority="3" stopIfTrue="1" operator="greaterThan">
      <formula>0</formula>
    </cfRule>
    <cfRule type="cellIs" dxfId="18" priority="4" stopIfTrue="1" operator="greaterThan">
      <formula>0</formula>
    </cfRule>
    <cfRule type="cellIs" dxfId="17" priority="5" stopIfTrue="1" operator="greaterThan">
      <formula>0</formula>
    </cfRule>
  </conditionalFormatting>
  <conditionalFormatting sqref="J4:J29">
    <cfRule type="cellIs" dxfId="16" priority="1" operator="lessThan">
      <formula>0</formula>
    </cfRule>
    <cfRule type="cellIs" dxfId="15" priority="2" operator="lessThan">
      <formula>0</formula>
    </cfRule>
  </conditionalFormatting>
  <pageMargins left="0.74791666666666667" right="0.74791666666666667" top="0.98402777777777772" bottom="0.98402777777777772" header="0.51180555555555551" footer="0.51180555555555551"/>
  <pageSetup paperSize="9" firstPageNumber="0" orientation="landscape" horizontalDpi="300" verticalDpi="300" r:id="rId1"/>
  <headerFooter alignWithMargins="0"/>
  <drawing r:id="rId2"/>
  <legacyDrawing r:id="rId3"/>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36D49E-6D62-467B-91E0-288C06D28565}">
  <dimension ref="A1:Z32"/>
  <sheetViews>
    <sheetView zoomScale="70" zoomScaleNormal="70" workbookViewId="0">
      <selection activeCell="D1" sqref="D1:H1"/>
    </sheetView>
  </sheetViews>
  <sheetFormatPr defaultColWidth="9.7109375" defaultRowHeight="15" x14ac:dyDescent="0.25"/>
  <cols>
    <col min="1" max="2" width="7.85546875" style="3" customWidth="1"/>
    <col min="3" max="3" width="29.42578125" style="95" customWidth="1"/>
    <col min="4" max="4" width="39.42578125" style="18" customWidth="1"/>
    <col min="5" max="5" width="26" style="19" customWidth="1"/>
    <col min="6" max="6" width="18.85546875" style="19" customWidth="1"/>
    <col min="7" max="7" width="16.28515625" style="19" customWidth="1"/>
    <col min="8" max="8" width="19.140625" style="2" customWidth="1"/>
    <col min="9" max="9" width="13.28515625" style="98" customWidth="1"/>
    <col min="10" max="10" width="12.85546875" style="20" customWidth="1"/>
    <col min="11" max="11" width="12.42578125" style="7" customWidth="1"/>
    <col min="12" max="12" width="15.140625" style="6" customWidth="1"/>
    <col min="13" max="13" width="13.42578125" style="6" customWidth="1"/>
    <col min="14" max="14" width="13.42578125" style="4" customWidth="1"/>
    <col min="15" max="15" width="14.140625" style="4" customWidth="1"/>
    <col min="16" max="16" width="14.140625" style="1" customWidth="1"/>
    <col min="17" max="17" width="14" style="1" bestFit="1" customWidth="1"/>
    <col min="18" max="18" width="14.140625" style="1" customWidth="1"/>
    <col min="19" max="19" width="14.42578125" style="5" customWidth="1"/>
    <col min="20" max="20" width="15.28515625" style="1" customWidth="1"/>
    <col min="21" max="22" width="14.42578125" style="1" customWidth="1"/>
    <col min="23" max="23" width="14.5703125" style="1" customWidth="1"/>
    <col min="24" max="24" width="14" style="1" customWidth="1"/>
    <col min="25" max="25" width="15" style="1" customWidth="1"/>
    <col min="26" max="26" width="14.85546875" style="1" customWidth="1"/>
    <col min="27" max="16384" width="9.7109375" style="1"/>
  </cols>
  <sheetData>
    <row r="1" spans="1:26" ht="38.25" customHeight="1" x14ac:dyDescent="0.25">
      <c r="A1" s="155" t="s">
        <v>78</v>
      </c>
      <c r="B1" s="155"/>
      <c r="C1" s="155"/>
      <c r="D1" s="155" t="s">
        <v>106</v>
      </c>
      <c r="E1" s="155"/>
      <c r="F1" s="155"/>
      <c r="G1" s="155"/>
      <c r="H1" s="155"/>
      <c r="I1" s="156" t="s">
        <v>23</v>
      </c>
      <c r="J1" s="156"/>
      <c r="K1" s="156"/>
      <c r="L1" s="148" t="s">
        <v>19</v>
      </c>
      <c r="M1" s="148" t="s">
        <v>19</v>
      </c>
      <c r="N1" s="148" t="s">
        <v>19</v>
      </c>
      <c r="O1" s="148" t="s">
        <v>19</v>
      </c>
      <c r="P1" s="148" t="s">
        <v>19</v>
      </c>
      <c r="Q1" s="148" t="s">
        <v>19</v>
      </c>
      <c r="R1" s="148" t="s">
        <v>19</v>
      </c>
      <c r="S1" s="148" t="s">
        <v>19</v>
      </c>
      <c r="T1" s="148" t="s">
        <v>19</v>
      </c>
      <c r="U1" s="148" t="s">
        <v>19</v>
      </c>
      <c r="V1" s="148" t="s">
        <v>19</v>
      </c>
      <c r="W1" s="148" t="s">
        <v>19</v>
      </c>
      <c r="X1" s="148" t="s">
        <v>19</v>
      </c>
      <c r="Y1" s="148" t="s">
        <v>19</v>
      </c>
      <c r="Z1" s="148" t="s">
        <v>19</v>
      </c>
    </row>
    <row r="2" spans="1:26" ht="33.75" customHeight="1" x14ac:dyDescent="0.25">
      <c r="A2" s="152" t="s">
        <v>98</v>
      </c>
      <c r="B2" s="153"/>
      <c r="C2" s="153"/>
      <c r="D2" s="153"/>
      <c r="E2" s="153"/>
      <c r="F2" s="153"/>
      <c r="G2" s="153"/>
      <c r="H2" s="154"/>
      <c r="I2" s="149" t="s">
        <v>22</v>
      </c>
      <c r="J2" s="150"/>
      <c r="K2" s="151"/>
      <c r="L2" s="148"/>
      <c r="M2" s="148"/>
      <c r="N2" s="148"/>
      <c r="O2" s="148"/>
      <c r="P2" s="148"/>
      <c r="Q2" s="148"/>
      <c r="R2" s="148"/>
      <c r="S2" s="148"/>
      <c r="T2" s="148"/>
      <c r="U2" s="148"/>
      <c r="V2" s="148"/>
      <c r="W2" s="148"/>
      <c r="X2" s="148"/>
      <c r="Y2" s="148"/>
      <c r="Z2" s="148"/>
    </row>
    <row r="3" spans="1:26" s="2" customFormat="1" ht="30" x14ac:dyDescent="0.2">
      <c r="A3" s="75" t="s">
        <v>4</v>
      </c>
      <c r="B3" s="75" t="s">
        <v>2</v>
      </c>
      <c r="C3" s="75" t="s">
        <v>15</v>
      </c>
      <c r="D3" s="75" t="s">
        <v>20</v>
      </c>
      <c r="E3" s="75" t="s">
        <v>25</v>
      </c>
      <c r="F3" s="75" t="s">
        <v>14</v>
      </c>
      <c r="G3" s="75" t="s">
        <v>3</v>
      </c>
      <c r="H3" s="80" t="s">
        <v>17</v>
      </c>
      <c r="I3" s="22" t="s">
        <v>21</v>
      </c>
      <c r="J3" s="23" t="s">
        <v>0</v>
      </c>
      <c r="K3" s="24" t="s">
        <v>1</v>
      </c>
      <c r="L3" s="17" t="s">
        <v>24</v>
      </c>
      <c r="M3" s="17" t="s">
        <v>24</v>
      </c>
      <c r="N3" s="17" t="s">
        <v>24</v>
      </c>
      <c r="O3" s="17" t="s">
        <v>24</v>
      </c>
      <c r="P3" s="17" t="s">
        <v>24</v>
      </c>
      <c r="Q3" s="17" t="s">
        <v>24</v>
      </c>
      <c r="R3" s="17" t="s">
        <v>24</v>
      </c>
      <c r="S3" s="17" t="s">
        <v>24</v>
      </c>
      <c r="T3" s="17" t="s">
        <v>24</v>
      </c>
      <c r="U3" s="17" t="s">
        <v>24</v>
      </c>
      <c r="V3" s="17" t="s">
        <v>24</v>
      </c>
      <c r="W3" s="17" t="s">
        <v>24</v>
      </c>
      <c r="X3" s="17" t="s">
        <v>24</v>
      </c>
      <c r="Y3" s="17" t="s">
        <v>24</v>
      </c>
      <c r="Z3" s="17" t="s">
        <v>24</v>
      </c>
    </row>
    <row r="4" spans="1:26" ht="39.950000000000003" customHeight="1" x14ac:dyDescent="0.25">
      <c r="A4" s="158">
        <v>1</v>
      </c>
      <c r="B4" s="34">
        <v>1</v>
      </c>
      <c r="C4" s="139" t="s">
        <v>79</v>
      </c>
      <c r="D4" s="76" t="s">
        <v>27</v>
      </c>
      <c r="E4" s="87" t="s">
        <v>53</v>
      </c>
      <c r="F4" s="35" t="s">
        <v>76</v>
      </c>
      <c r="G4" s="35" t="s">
        <v>77</v>
      </c>
      <c r="H4" s="36">
        <v>5826</v>
      </c>
      <c r="I4" s="96">
        <v>2</v>
      </c>
      <c r="J4" s="81">
        <f t="shared" ref="J4:J29" si="0">I4-(SUM(L4:Z4))</f>
        <v>2</v>
      </c>
      <c r="K4" s="82" t="str">
        <f>IF(J4&lt;0,"ATENÇÃO","OK")</f>
        <v>OK</v>
      </c>
      <c r="L4" s="8"/>
      <c r="M4" s="33"/>
      <c r="N4" s="8"/>
      <c r="O4" s="8"/>
      <c r="P4" s="8"/>
      <c r="Q4" s="8"/>
      <c r="R4" s="8"/>
      <c r="S4" s="8"/>
      <c r="T4" s="8"/>
      <c r="U4" s="69"/>
      <c r="V4" s="69"/>
      <c r="W4" s="69"/>
      <c r="X4" s="69"/>
      <c r="Y4" s="69"/>
      <c r="Z4" s="8"/>
    </row>
    <row r="5" spans="1:26" ht="39.950000000000003" customHeight="1" x14ac:dyDescent="0.25">
      <c r="A5" s="159"/>
      <c r="B5" s="37">
        <v>2</v>
      </c>
      <c r="C5" s="157"/>
      <c r="D5" s="76" t="s">
        <v>28</v>
      </c>
      <c r="E5" s="87" t="s">
        <v>54</v>
      </c>
      <c r="F5" s="38" t="s">
        <v>76</v>
      </c>
      <c r="G5" s="35" t="s">
        <v>77</v>
      </c>
      <c r="H5" s="39">
        <v>7768</v>
      </c>
      <c r="I5" s="96">
        <v>0</v>
      </c>
      <c r="J5" s="81">
        <f t="shared" si="0"/>
        <v>0</v>
      </c>
      <c r="K5" s="82" t="str">
        <f t="shared" ref="K5:K29" si="1">IF(J5&lt;0,"ATENÇÃO","OK")</f>
        <v>OK</v>
      </c>
      <c r="L5" s="8"/>
      <c r="M5" s="33"/>
      <c r="N5" s="8"/>
      <c r="O5" s="8"/>
      <c r="P5" s="8"/>
      <c r="Q5" s="8"/>
      <c r="R5" s="8"/>
      <c r="S5" s="8"/>
      <c r="T5" s="8"/>
      <c r="U5" s="69"/>
      <c r="V5" s="69"/>
      <c r="W5" s="69"/>
      <c r="X5" s="69"/>
      <c r="Y5" s="69"/>
      <c r="Z5" s="8"/>
    </row>
    <row r="6" spans="1:26" ht="39.950000000000003" customHeight="1" x14ac:dyDescent="0.25">
      <c r="A6" s="159"/>
      <c r="B6" s="34">
        <v>3</v>
      </c>
      <c r="C6" s="157"/>
      <c r="D6" s="77" t="s">
        <v>29</v>
      </c>
      <c r="E6" s="88" t="s">
        <v>55</v>
      </c>
      <c r="F6" s="49" t="s">
        <v>76</v>
      </c>
      <c r="G6" s="49" t="s">
        <v>77</v>
      </c>
      <c r="H6" s="54">
        <v>3954</v>
      </c>
      <c r="I6" s="96">
        <v>0</v>
      </c>
      <c r="J6" s="81">
        <f t="shared" si="0"/>
        <v>0</v>
      </c>
      <c r="K6" s="82" t="str">
        <f t="shared" si="1"/>
        <v>OK</v>
      </c>
      <c r="L6" s="8"/>
      <c r="M6" s="8"/>
      <c r="N6" s="8"/>
      <c r="O6" s="8"/>
      <c r="P6" s="8"/>
      <c r="Q6" s="8"/>
      <c r="R6" s="8"/>
      <c r="S6" s="8"/>
      <c r="T6" s="8"/>
      <c r="U6" s="69"/>
      <c r="V6" s="69"/>
      <c r="W6" s="69"/>
      <c r="X6" s="69"/>
      <c r="Y6" s="69"/>
      <c r="Z6" s="8"/>
    </row>
    <row r="7" spans="1:26" ht="39.950000000000003" customHeight="1" x14ac:dyDescent="0.25">
      <c r="A7" s="159"/>
      <c r="B7" s="37">
        <v>4</v>
      </c>
      <c r="C7" s="157"/>
      <c r="D7" s="77" t="s">
        <v>30</v>
      </c>
      <c r="E7" s="88" t="s">
        <v>56</v>
      </c>
      <c r="F7" s="48" t="s">
        <v>76</v>
      </c>
      <c r="G7" s="49" t="s">
        <v>77</v>
      </c>
      <c r="H7" s="31">
        <v>5272</v>
      </c>
      <c r="I7" s="96">
        <v>0</v>
      </c>
      <c r="J7" s="81">
        <f t="shared" si="0"/>
        <v>0</v>
      </c>
      <c r="K7" s="82" t="str">
        <f t="shared" si="1"/>
        <v>OK</v>
      </c>
      <c r="L7" s="8"/>
      <c r="M7" s="8"/>
      <c r="N7" s="8"/>
      <c r="O7" s="8"/>
      <c r="P7" s="8"/>
      <c r="Q7" s="8"/>
      <c r="R7" s="8"/>
      <c r="S7" s="8"/>
      <c r="T7" s="8"/>
      <c r="U7" s="69"/>
      <c r="V7" s="69"/>
      <c r="W7" s="69"/>
      <c r="X7" s="69"/>
      <c r="Y7" s="69"/>
      <c r="Z7" s="8"/>
    </row>
    <row r="8" spans="1:26" ht="39.950000000000003" customHeight="1" x14ac:dyDescent="0.25">
      <c r="A8" s="160"/>
      <c r="B8" s="34">
        <v>5</v>
      </c>
      <c r="C8" s="141"/>
      <c r="D8" s="78" t="s">
        <v>31</v>
      </c>
      <c r="E8" s="89" t="s">
        <v>57</v>
      </c>
      <c r="F8" s="55" t="s">
        <v>76</v>
      </c>
      <c r="G8" s="56" t="s">
        <v>77</v>
      </c>
      <c r="H8" s="32">
        <v>1134.4000000000001</v>
      </c>
      <c r="I8" s="96">
        <v>0</v>
      </c>
      <c r="J8" s="81">
        <f t="shared" si="0"/>
        <v>0</v>
      </c>
      <c r="K8" s="82" t="str">
        <f t="shared" si="1"/>
        <v>OK</v>
      </c>
      <c r="L8" s="8"/>
      <c r="M8" s="8"/>
      <c r="N8" s="8"/>
      <c r="O8" s="8"/>
      <c r="P8" s="8"/>
      <c r="Q8" s="8"/>
      <c r="R8" s="8"/>
      <c r="S8" s="8"/>
      <c r="T8" s="8"/>
      <c r="U8" s="69"/>
      <c r="V8" s="69"/>
      <c r="W8" s="69"/>
      <c r="X8" s="69"/>
      <c r="Y8" s="69"/>
      <c r="Z8" s="8"/>
    </row>
    <row r="9" spans="1:26" ht="39.950000000000003" customHeight="1" x14ac:dyDescent="0.25">
      <c r="A9" s="47">
        <v>3</v>
      </c>
      <c r="B9" s="34">
        <v>7</v>
      </c>
      <c r="C9" s="57" t="s">
        <v>80</v>
      </c>
      <c r="D9" s="58" t="s">
        <v>32</v>
      </c>
      <c r="E9" s="90" t="s">
        <v>58</v>
      </c>
      <c r="F9" s="60" t="s">
        <v>76</v>
      </c>
      <c r="G9" s="59" t="s">
        <v>77</v>
      </c>
      <c r="H9" s="31">
        <v>725</v>
      </c>
      <c r="I9" s="96">
        <v>0</v>
      </c>
      <c r="J9" s="81">
        <f t="shared" si="0"/>
        <v>0</v>
      </c>
      <c r="K9" s="82" t="str">
        <f t="shared" si="1"/>
        <v>OK</v>
      </c>
      <c r="L9" s="8"/>
      <c r="M9" s="28"/>
      <c r="N9" s="8"/>
      <c r="O9" s="8"/>
      <c r="P9" s="8"/>
      <c r="Q9" s="8"/>
      <c r="R9" s="8"/>
      <c r="S9" s="8"/>
      <c r="T9" s="8"/>
      <c r="U9" s="69"/>
      <c r="V9" s="69"/>
      <c r="W9" s="69"/>
      <c r="X9" s="69"/>
      <c r="Y9" s="69"/>
      <c r="Z9" s="8"/>
    </row>
    <row r="10" spans="1:26" ht="39.950000000000003" customHeight="1" x14ac:dyDescent="0.25">
      <c r="A10" s="30">
        <v>4</v>
      </c>
      <c r="B10" s="37">
        <v>8</v>
      </c>
      <c r="C10" s="57" t="s">
        <v>80</v>
      </c>
      <c r="D10" s="66" t="s">
        <v>33</v>
      </c>
      <c r="E10" s="91" t="s">
        <v>59</v>
      </c>
      <c r="F10" s="67" t="s">
        <v>76</v>
      </c>
      <c r="G10" s="68" t="s">
        <v>77</v>
      </c>
      <c r="H10" s="31">
        <v>1983.33</v>
      </c>
      <c r="I10" s="96">
        <v>0</v>
      </c>
      <c r="J10" s="81">
        <f t="shared" si="0"/>
        <v>0</v>
      </c>
      <c r="K10" s="82" t="str">
        <f t="shared" si="1"/>
        <v>OK</v>
      </c>
      <c r="L10" s="69"/>
      <c r="M10" s="70"/>
      <c r="N10" s="69"/>
      <c r="O10" s="69"/>
      <c r="P10" s="69"/>
      <c r="Q10" s="69"/>
      <c r="R10" s="69"/>
      <c r="S10" s="69"/>
      <c r="T10" s="69"/>
      <c r="U10" s="69"/>
      <c r="V10" s="69"/>
      <c r="W10" s="69"/>
      <c r="X10" s="69"/>
      <c r="Y10" s="69"/>
      <c r="Z10" s="69"/>
    </row>
    <row r="11" spans="1:26" ht="49.5" customHeight="1" x14ac:dyDescent="0.25">
      <c r="A11" s="30">
        <v>6</v>
      </c>
      <c r="B11" s="37">
        <v>10</v>
      </c>
      <c r="C11" s="65" t="s">
        <v>81</v>
      </c>
      <c r="D11" s="66" t="s">
        <v>34</v>
      </c>
      <c r="E11" s="91" t="s">
        <v>60</v>
      </c>
      <c r="F11" s="67" t="s">
        <v>76</v>
      </c>
      <c r="G11" s="68" t="s">
        <v>77</v>
      </c>
      <c r="H11" s="31">
        <v>948</v>
      </c>
      <c r="I11" s="96">
        <v>0</v>
      </c>
      <c r="J11" s="81">
        <f t="shared" si="0"/>
        <v>0</v>
      </c>
      <c r="K11" s="82" t="str">
        <f t="shared" si="1"/>
        <v>OK</v>
      </c>
      <c r="L11" s="69"/>
      <c r="M11" s="70"/>
      <c r="N11" s="69"/>
      <c r="O11" s="69"/>
      <c r="P11" s="69"/>
      <c r="Q11" s="69"/>
      <c r="R11" s="69"/>
      <c r="S11" s="69"/>
      <c r="T11" s="69"/>
      <c r="U11" s="69"/>
      <c r="V11" s="69"/>
      <c r="W11" s="69"/>
      <c r="X11" s="69"/>
      <c r="Y11" s="69"/>
      <c r="Z11" s="69"/>
    </row>
    <row r="12" spans="1:26" ht="39.950000000000003" customHeight="1" x14ac:dyDescent="0.25">
      <c r="A12" s="47">
        <v>7</v>
      </c>
      <c r="B12" s="34">
        <v>11</v>
      </c>
      <c r="C12" s="65" t="s">
        <v>82</v>
      </c>
      <c r="D12" s="66" t="s">
        <v>35</v>
      </c>
      <c r="E12" s="91" t="s">
        <v>61</v>
      </c>
      <c r="F12" s="67" t="s">
        <v>76</v>
      </c>
      <c r="G12" s="68" t="s">
        <v>77</v>
      </c>
      <c r="H12" s="31">
        <v>2316.66</v>
      </c>
      <c r="I12" s="96">
        <v>0</v>
      </c>
      <c r="J12" s="81">
        <f t="shared" si="0"/>
        <v>0</v>
      </c>
      <c r="K12" s="82" t="str">
        <f t="shared" si="1"/>
        <v>OK</v>
      </c>
      <c r="L12" s="69"/>
      <c r="M12" s="70"/>
      <c r="N12" s="69"/>
      <c r="O12" s="69"/>
      <c r="P12" s="69"/>
      <c r="Q12" s="69"/>
      <c r="R12" s="69"/>
      <c r="S12" s="69"/>
      <c r="T12" s="69"/>
      <c r="U12" s="69"/>
      <c r="V12" s="69"/>
      <c r="W12" s="69"/>
      <c r="X12" s="69"/>
      <c r="Y12" s="69"/>
      <c r="Z12" s="69"/>
    </row>
    <row r="13" spans="1:26" ht="39.950000000000003" customHeight="1" x14ac:dyDescent="0.25">
      <c r="A13" s="30">
        <v>8</v>
      </c>
      <c r="B13" s="37">
        <v>12</v>
      </c>
      <c r="C13" s="65" t="s">
        <v>83</v>
      </c>
      <c r="D13" s="66" t="s">
        <v>36</v>
      </c>
      <c r="E13" s="91" t="s">
        <v>62</v>
      </c>
      <c r="F13" s="67" t="s">
        <v>76</v>
      </c>
      <c r="G13" s="68" t="s">
        <v>77</v>
      </c>
      <c r="H13" s="31">
        <v>3230</v>
      </c>
      <c r="I13" s="96">
        <v>0</v>
      </c>
      <c r="J13" s="81">
        <f t="shared" si="0"/>
        <v>0</v>
      </c>
      <c r="K13" s="82" t="str">
        <f t="shared" si="1"/>
        <v>OK</v>
      </c>
      <c r="L13" s="69"/>
      <c r="M13" s="70"/>
      <c r="N13" s="69"/>
      <c r="O13" s="69"/>
      <c r="P13" s="69"/>
      <c r="Q13" s="69"/>
      <c r="R13" s="69"/>
      <c r="S13" s="69"/>
      <c r="T13" s="69"/>
      <c r="U13" s="69"/>
      <c r="V13" s="69"/>
      <c r="W13" s="69"/>
      <c r="X13" s="69"/>
      <c r="Y13" s="69"/>
      <c r="Z13" s="69"/>
    </row>
    <row r="14" spans="1:26" ht="51.75" customHeight="1" x14ac:dyDescent="0.25">
      <c r="A14" s="47">
        <v>9</v>
      </c>
      <c r="B14" s="34">
        <v>13</v>
      </c>
      <c r="C14" s="65" t="s">
        <v>84</v>
      </c>
      <c r="D14" s="66" t="s">
        <v>37</v>
      </c>
      <c r="E14" s="91" t="s">
        <v>63</v>
      </c>
      <c r="F14" s="67" t="s">
        <v>76</v>
      </c>
      <c r="G14" s="68" t="s">
        <v>77</v>
      </c>
      <c r="H14" s="31">
        <v>65900</v>
      </c>
      <c r="I14" s="96">
        <v>0</v>
      </c>
      <c r="J14" s="81">
        <f t="shared" si="0"/>
        <v>0</v>
      </c>
      <c r="K14" s="82" t="str">
        <f t="shared" si="1"/>
        <v>OK</v>
      </c>
      <c r="L14" s="69"/>
      <c r="M14" s="70"/>
      <c r="N14" s="69"/>
      <c r="O14" s="69"/>
      <c r="P14" s="69"/>
      <c r="Q14" s="69"/>
      <c r="R14" s="69"/>
      <c r="S14" s="69"/>
      <c r="T14" s="69"/>
      <c r="U14" s="69"/>
      <c r="V14" s="69"/>
      <c r="W14" s="69"/>
      <c r="X14" s="69"/>
      <c r="Y14" s="69"/>
      <c r="Z14" s="69"/>
    </row>
    <row r="15" spans="1:26" ht="39.950000000000003" customHeight="1" x14ac:dyDescent="0.25">
      <c r="A15" s="30">
        <v>10</v>
      </c>
      <c r="B15" s="37">
        <v>14</v>
      </c>
      <c r="C15" s="57" t="s">
        <v>80</v>
      </c>
      <c r="D15" s="66" t="s">
        <v>38</v>
      </c>
      <c r="E15" s="91" t="s">
        <v>64</v>
      </c>
      <c r="F15" s="67" t="s">
        <v>76</v>
      </c>
      <c r="G15" s="68" t="s">
        <v>77</v>
      </c>
      <c r="H15" s="31">
        <v>17332</v>
      </c>
      <c r="I15" s="96">
        <v>0</v>
      </c>
      <c r="J15" s="81">
        <f t="shared" si="0"/>
        <v>0</v>
      </c>
      <c r="K15" s="82" t="str">
        <f t="shared" si="1"/>
        <v>OK</v>
      </c>
      <c r="L15" s="69"/>
      <c r="M15" s="70"/>
      <c r="N15" s="69"/>
      <c r="O15" s="69"/>
      <c r="P15" s="69"/>
      <c r="Q15" s="69"/>
      <c r="R15" s="69"/>
      <c r="S15" s="69"/>
      <c r="T15" s="69"/>
      <c r="U15" s="69"/>
      <c r="V15" s="69"/>
      <c r="W15" s="69"/>
      <c r="X15" s="69"/>
      <c r="Y15" s="69"/>
      <c r="Z15" s="69"/>
    </row>
    <row r="16" spans="1:26" ht="39.950000000000003" customHeight="1" x14ac:dyDescent="0.25">
      <c r="A16" s="47">
        <v>11</v>
      </c>
      <c r="B16" s="34">
        <v>15</v>
      </c>
      <c r="C16" s="57" t="s">
        <v>80</v>
      </c>
      <c r="D16" s="66" t="s">
        <v>39</v>
      </c>
      <c r="E16" s="91" t="s">
        <v>65</v>
      </c>
      <c r="F16" s="67" t="s">
        <v>76</v>
      </c>
      <c r="G16" s="68" t="s">
        <v>77</v>
      </c>
      <c r="H16" s="31">
        <v>130000</v>
      </c>
      <c r="I16" s="96">
        <v>0</v>
      </c>
      <c r="J16" s="81">
        <f t="shared" si="0"/>
        <v>0</v>
      </c>
      <c r="K16" s="82" t="str">
        <f t="shared" si="1"/>
        <v>OK</v>
      </c>
      <c r="L16" s="69"/>
      <c r="M16" s="70"/>
      <c r="N16" s="69"/>
      <c r="O16" s="69"/>
      <c r="P16" s="69"/>
      <c r="Q16" s="69"/>
      <c r="R16" s="69"/>
      <c r="S16" s="69"/>
      <c r="T16" s="69"/>
      <c r="U16" s="69"/>
      <c r="V16" s="69"/>
      <c r="W16" s="69"/>
      <c r="X16" s="69"/>
      <c r="Y16" s="69"/>
      <c r="Z16" s="69"/>
    </row>
    <row r="17" spans="1:26" ht="39.950000000000003" customHeight="1" x14ac:dyDescent="0.25">
      <c r="A17" s="136">
        <v>14</v>
      </c>
      <c r="B17" s="37">
        <v>18</v>
      </c>
      <c r="C17" s="139" t="s">
        <v>85</v>
      </c>
      <c r="D17" s="66" t="s">
        <v>40</v>
      </c>
      <c r="E17" s="91" t="s">
        <v>66</v>
      </c>
      <c r="F17" s="67" t="s">
        <v>76</v>
      </c>
      <c r="G17" s="68" t="s">
        <v>77</v>
      </c>
      <c r="H17" s="31">
        <v>17500</v>
      </c>
      <c r="I17" s="96">
        <v>0</v>
      </c>
      <c r="J17" s="81">
        <f t="shared" si="0"/>
        <v>0</v>
      </c>
      <c r="K17" s="82" t="str">
        <f t="shared" si="1"/>
        <v>OK</v>
      </c>
      <c r="L17" s="69"/>
      <c r="M17" s="70"/>
      <c r="N17" s="69"/>
      <c r="O17" s="69"/>
      <c r="P17" s="69"/>
      <c r="Q17" s="69"/>
      <c r="R17" s="69"/>
      <c r="S17" s="69"/>
      <c r="T17" s="69"/>
      <c r="U17" s="69"/>
      <c r="V17" s="69"/>
      <c r="W17" s="69"/>
      <c r="X17" s="69"/>
      <c r="Y17" s="69"/>
      <c r="Z17" s="69"/>
    </row>
    <row r="18" spans="1:26" ht="39.950000000000003" customHeight="1" x14ac:dyDescent="0.25">
      <c r="A18" s="137"/>
      <c r="B18" s="34">
        <v>19</v>
      </c>
      <c r="C18" s="140"/>
      <c r="D18" s="66" t="s">
        <v>41</v>
      </c>
      <c r="E18" s="91" t="s">
        <v>67</v>
      </c>
      <c r="F18" s="67" t="s">
        <v>76</v>
      </c>
      <c r="G18" s="68" t="s">
        <v>77</v>
      </c>
      <c r="H18" s="31">
        <v>6028</v>
      </c>
      <c r="I18" s="96">
        <v>0</v>
      </c>
      <c r="J18" s="81">
        <f t="shared" si="0"/>
        <v>0</v>
      </c>
      <c r="K18" s="82" t="str">
        <f t="shared" si="1"/>
        <v>OK</v>
      </c>
      <c r="L18" s="69"/>
      <c r="M18" s="70"/>
      <c r="N18" s="69"/>
      <c r="O18" s="69"/>
      <c r="P18" s="69"/>
      <c r="Q18" s="69"/>
      <c r="R18" s="69"/>
      <c r="S18" s="69"/>
      <c r="T18" s="69"/>
      <c r="U18" s="69"/>
      <c r="V18" s="69"/>
      <c r="W18" s="69"/>
      <c r="X18" s="69"/>
      <c r="Y18" s="69"/>
      <c r="Z18" s="69"/>
    </row>
    <row r="19" spans="1:26" ht="39.950000000000003" customHeight="1" x14ac:dyDescent="0.25">
      <c r="A19" s="137"/>
      <c r="B19" s="37">
        <v>20</v>
      </c>
      <c r="C19" s="140"/>
      <c r="D19" s="50" t="s">
        <v>42</v>
      </c>
      <c r="E19" s="92" t="s">
        <v>68</v>
      </c>
      <c r="F19" s="52" t="s">
        <v>76</v>
      </c>
      <c r="G19" s="51" t="s">
        <v>77</v>
      </c>
      <c r="H19" s="29">
        <v>8100</v>
      </c>
      <c r="I19" s="96">
        <v>0</v>
      </c>
      <c r="J19" s="81">
        <f t="shared" si="0"/>
        <v>0</v>
      </c>
      <c r="K19" s="82" t="str">
        <f t="shared" si="1"/>
        <v>OK</v>
      </c>
      <c r="L19" s="8"/>
      <c r="M19" s="8"/>
      <c r="N19" s="8"/>
      <c r="O19" s="8"/>
      <c r="P19" s="8"/>
      <c r="Q19" s="8"/>
      <c r="R19" s="8"/>
      <c r="S19" s="8"/>
      <c r="T19" s="8"/>
      <c r="U19" s="69"/>
      <c r="V19" s="69"/>
      <c r="W19" s="69"/>
      <c r="X19" s="69"/>
      <c r="Y19" s="69"/>
      <c r="Z19" s="8"/>
    </row>
    <row r="20" spans="1:26" ht="39.950000000000003" customHeight="1" x14ac:dyDescent="0.25">
      <c r="A20" s="137"/>
      <c r="B20" s="34">
        <v>21</v>
      </c>
      <c r="C20" s="140"/>
      <c r="D20" s="72" t="s">
        <v>43</v>
      </c>
      <c r="E20" s="93" t="s">
        <v>69</v>
      </c>
      <c r="F20" s="74" t="s">
        <v>76</v>
      </c>
      <c r="G20" s="73" t="s">
        <v>77</v>
      </c>
      <c r="H20" s="31">
        <v>6925.08</v>
      </c>
      <c r="I20" s="96">
        <v>0</v>
      </c>
      <c r="J20" s="81">
        <f t="shared" si="0"/>
        <v>0</v>
      </c>
      <c r="K20" s="82" t="str">
        <f t="shared" si="1"/>
        <v>OK</v>
      </c>
      <c r="L20" s="69"/>
      <c r="M20" s="69"/>
      <c r="N20" s="69"/>
      <c r="O20" s="69"/>
      <c r="P20" s="69"/>
      <c r="Q20" s="69"/>
      <c r="R20" s="69"/>
      <c r="S20" s="69"/>
      <c r="T20" s="69"/>
      <c r="U20" s="69"/>
      <c r="V20" s="69"/>
      <c r="W20" s="69"/>
      <c r="X20" s="69"/>
      <c r="Y20" s="69"/>
      <c r="Z20" s="69"/>
    </row>
    <row r="21" spans="1:26" ht="39.950000000000003" customHeight="1" x14ac:dyDescent="0.25">
      <c r="A21" s="138"/>
      <c r="B21" s="37">
        <v>22</v>
      </c>
      <c r="C21" s="141"/>
      <c r="D21" s="72" t="s">
        <v>44</v>
      </c>
      <c r="E21" s="93" t="s">
        <v>70</v>
      </c>
      <c r="F21" s="74" t="s">
        <v>76</v>
      </c>
      <c r="G21" s="73" t="s">
        <v>77</v>
      </c>
      <c r="H21" s="31">
        <v>6762.77</v>
      </c>
      <c r="I21" s="96">
        <v>0</v>
      </c>
      <c r="J21" s="81">
        <f t="shared" si="0"/>
        <v>0</v>
      </c>
      <c r="K21" s="82" t="str">
        <f t="shared" si="1"/>
        <v>OK</v>
      </c>
      <c r="L21" s="69"/>
      <c r="M21" s="69"/>
      <c r="N21" s="69"/>
      <c r="O21" s="69"/>
      <c r="P21" s="69"/>
      <c r="Q21" s="69"/>
      <c r="R21" s="69"/>
      <c r="S21" s="69"/>
      <c r="T21" s="69"/>
      <c r="U21" s="69"/>
      <c r="V21" s="69"/>
      <c r="W21" s="69"/>
      <c r="X21" s="69"/>
      <c r="Y21" s="69"/>
      <c r="Z21" s="69"/>
    </row>
    <row r="22" spans="1:26" ht="39.950000000000003" customHeight="1" x14ac:dyDescent="0.25">
      <c r="A22" s="47">
        <v>15</v>
      </c>
      <c r="B22" s="34">
        <v>23</v>
      </c>
      <c r="C22" s="57" t="s">
        <v>80</v>
      </c>
      <c r="D22" s="72" t="s">
        <v>45</v>
      </c>
      <c r="E22" s="93" t="s">
        <v>71</v>
      </c>
      <c r="F22" s="74" t="s">
        <v>76</v>
      </c>
      <c r="G22" s="73" t="s">
        <v>77</v>
      </c>
      <c r="H22" s="31">
        <v>30100</v>
      </c>
      <c r="I22" s="96">
        <v>0</v>
      </c>
      <c r="J22" s="81">
        <f t="shared" si="0"/>
        <v>0</v>
      </c>
      <c r="K22" s="82" t="str">
        <f t="shared" si="1"/>
        <v>OK</v>
      </c>
      <c r="L22" s="69"/>
      <c r="M22" s="69"/>
      <c r="N22" s="69"/>
      <c r="O22" s="69"/>
      <c r="P22" s="69"/>
      <c r="Q22" s="69"/>
      <c r="R22" s="69"/>
      <c r="S22" s="69"/>
      <c r="T22" s="69"/>
      <c r="U22" s="69"/>
      <c r="V22" s="69"/>
      <c r="W22" s="69"/>
      <c r="X22" s="69"/>
      <c r="Y22" s="69"/>
      <c r="Z22" s="69"/>
    </row>
    <row r="23" spans="1:26" ht="49.5" customHeight="1" x14ac:dyDescent="0.25">
      <c r="A23" s="47">
        <v>16</v>
      </c>
      <c r="B23" s="37">
        <v>24</v>
      </c>
      <c r="C23" s="71" t="s">
        <v>86</v>
      </c>
      <c r="D23" s="72" t="s">
        <v>46</v>
      </c>
      <c r="E23" s="93" t="s">
        <v>72</v>
      </c>
      <c r="F23" s="74" t="s">
        <v>76</v>
      </c>
      <c r="G23" s="73" t="s">
        <v>77</v>
      </c>
      <c r="H23" s="31">
        <v>3239.6</v>
      </c>
      <c r="I23" s="96">
        <v>0</v>
      </c>
      <c r="J23" s="81">
        <f t="shared" si="0"/>
        <v>0</v>
      </c>
      <c r="K23" s="82" t="str">
        <f t="shared" si="1"/>
        <v>OK</v>
      </c>
      <c r="L23" s="69"/>
      <c r="M23" s="69"/>
      <c r="N23" s="69"/>
      <c r="O23" s="69"/>
      <c r="P23" s="69"/>
      <c r="Q23" s="69"/>
      <c r="R23" s="69"/>
      <c r="S23" s="69"/>
      <c r="T23" s="69"/>
      <c r="U23" s="69"/>
      <c r="V23" s="69"/>
      <c r="W23" s="69"/>
      <c r="X23" s="69"/>
      <c r="Y23" s="69"/>
      <c r="Z23" s="69"/>
    </row>
    <row r="24" spans="1:26" ht="39.950000000000003" customHeight="1" x14ac:dyDescent="0.25">
      <c r="A24" s="47">
        <v>18</v>
      </c>
      <c r="B24" s="37">
        <v>26</v>
      </c>
      <c r="C24" s="57" t="s">
        <v>80</v>
      </c>
      <c r="D24" s="72" t="s">
        <v>47</v>
      </c>
      <c r="E24" s="93" t="s">
        <v>73</v>
      </c>
      <c r="F24" s="74" t="s">
        <v>76</v>
      </c>
      <c r="G24" s="73" t="s">
        <v>77</v>
      </c>
      <c r="H24" s="31">
        <v>2140.61</v>
      </c>
      <c r="I24" s="96">
        <v>0</v>
      </c>
      <c r="J24" s="81">
        <f t="shared" si="0"/>
        <v>0</v>
      </c>
      <c r="K24" s="82" t="str">
        <f t="shared" si="1"/>
        <v>OK</v>
      </c>
      <c r="L24" s="69"/>
      <c r="M24" s="69"/>
      <c r="N24" s="69"/>
      <c r="O24" s="69"/>
      <c r="P24" s="69"/>
      <c r="Q24" s="69"/>
      <c r="R24" s="69"/>
      <c r="S24" s="69"/>
      <c r="T24" s="69"/>
      <c r="U24" s="69"/>
      <c r="V24" s="69"/>
      <c r="W24" s="69"/>
      <c r="X24" s="69"/>
      <c r="Y24" s="69"/>
      <c r="Z24" s="69"/>
    </row>
    <row r="25" spans="1:26" ht="39.950000000000003" customHeight="1" x14ac:dyDescent="0.25">
      <c r="A25" s="47">
        <v>19</v>
      </c>
      <c r="B25" s="34">
        <v>27</v>
      </c>
      <c r="C25" s="65" t="s">
        <v>82</v>
      </c>
      <c r="D25" s="72" t="s">
        <v>48</v>
      </c>
      <c r="E25" s="93" t="s">
        <v>74</v>
      </c>
      <c r="F25" s="74" t="s">
        <v>76</v>
      </c>
      <c r="G25" s="73" t="s">
        <v>77</v>
      </c>
      <c r="H25" s="31">
        <v>4749.99</v>
      </c>
      <c r="I25" s="96">
        <v>0</v>
      </c>
      <c r="J25" s="81">
        <f t="shared" si="0"/>
        <v>0</v>
      </c>
      <c r="K25" s="82" t="str">
        <f t="shared" si="1"/>
        <v>OK</v>
      </c>
      <c r="L25" s="69"/>
      <c r="M25" s="69"/>
      <c r="N25" s="69"/>
      <c r="O25" s="69"/>
      <c r="P25" s="69"/>
      <c r="Q25" s="69"/>
      <c r="R25" s="69"/>
      <c r="S25" s="69"/>
      <c r="T25" s="69"/>
      <c r="U25" s="69"/>
      <c r="V25" s="69"/>
      <c r="W25" s="69"/>
      <c r="X25" s="69"/>
      <c r="Y25" s="69"/>
      <c r="Z25" s="69"/>
    </row>
    <row r="26" spans="1:26" ht="39.950000000000003" customHeight="1" x14ac:dyDescent="0.25">
      <c r="A26" s="136">
        <v>20</v>
      </c>
      <c r="B26" s="37">
        <v>28</v>
      </c>
      <c r="C26" s="142" t="s">
        <v>87</v>
      </c>
      <c r="D26" s="72" t="s">
        <v>49</v>
      </c>
      <c r="E26" s="93" t="s">
        <v>75</v>
      </c>
      <c r="F26" s="74" t="s">
        <v>76</v>
      </c>
      <c r="G26" s="73" t="s">
        <v>77</v>
      </c>
      <c r="H26" s="31">
        <v>19713</v>
      </c>
      <c r="I26" s="96">
        <v>2</v>
      </c>
      <c r="J26" s="81">
        <f t="shared" si="0"/>
        <v>2</v>
      </c>
      <c r="K26" s="82" t="str">
        <f t="shared" si="1"/>
        <v>OK</v>
      </c>
      <c r="L26" s="69"/>
      <c r="M26" s="69"/>
      <c r="N26" s="69"/>
      <c r="O26" s="69"/>
      <c r="P26" s="69"/>
      <c r="Q26" s="69"/>
      <c r="R26" s="69"/>
      <c r="S26" s="69"/>
      <c r="T26" s="69"/>
      <c r="U26" s="69"/>
      <c r="V26" s="69"/>
      <c r="W26" s="69"/>
      <c r="X26" s="69"/>
      <c r="Y26" s="69"/>
      <c r="Z26" s="69"/>
    </row>
    <row r="27" spans="1:26" ht="39.950000000000003" customHeight="1" x14ac:dyDescent="0.25">
      <c r="A27" s="137"/>
      <c r="B27" s="34">
        <v>29</v>
      </c>
      <c r="C27" s="143"/>
      <c r="D27" s="72" t="s">
        <v>50</v>
      </c>
      <c r="E27" s="93" t="s">
        <v>75</v>
      </c>
      <c r="F27" s="74" t="s">
        <v>76</v>
      </c>
      <c r="G27" s="73" t="s">
        <v>77</v>
      </c>
      <c r="H27" s="31">
        <v>19713</v>
      </c>
      <c r="I27" s="96">
        <v>0</v>
      </c>
      <c r="J27" s="81">
        <f t="shared" si="0"/>
        <v>0</v>
      </c>
      <c r="K27" s="82" t="str">
        <f t="shared" si="1"/>
        <v>OK</v>
      </c>
      <c r="L27" s="69"/>
      <c r="M27" s="69"/>
      <c r="N27" s="69"/>
      <c r="O27" s="69"/>
      <c r="P27" s="69"/>
      <c r="Q27" s="69"/>
      <c r="R27" s="69"/>
      <c r="S27" s="69"/>
      <c r="T27" s="69"/>
      <c r="U27" s="69"/>
      <c r="V27" s="69"/>
      <c r="W27" s="69"/>
      <c r="X27" s="69"/>
      <c r="Y27" s="69"/>
      <c r="Z27" s="69"/>
    </row>
    <row r="28" spans="1:26" ht="39.950000000000003" customHeight="1" x14ac:dyDescent="0.25">
      <c r="A28" s="137"/>
      <c r="B28" s="37">
        <v>30</v>
      </c>
      <c r="C28" s="143"/>
      <c r="D28" s="72" t="s">
        <v>51</v>
      </c>
      <c r="E28" s="93" t="s">
        <v>75</v>
      </c>
      <c r="F28" s="74" t="s">
        <v>76</v>
      </c>
      <c r="G28" s="73" t="s">
        <v>77</v>
      </c>
      <c r="H28" s="31">
        <v>26239</v>
      </c>
      <c r="I28" s="96">
        <v>0</v>
      </c>
      <c r="J28" s="81">
        <f t="shared" si="0"/>
        <v>0</v>
      </c>
      <c r="K28" s="82" t="str">
        <f t="shared" si="1"/>
        <v>OK</v>
      </c>
      <c r="L28" s="69"/>
      <c r="M28" s="69"/>
      <c r="N28" s="69"/>
      <c r="O28" s="69"/>
      <c r="P28" s="69"/>
      <c r="Q28" s="69"/>
      <c r="R28" s="69"/>
      <c r="S28" s="69"/>
      <c r="T28" s="69"/>
      <c r="U28" s="69"/>
      <c r="V28" s="69"/>
      <c r="W28" s="69"/>
      <c r="X28" s="69"/>
      <c r="Y28" s="69"/>
      <c r="Z28" s="69"/>
    </row>
    <row r="29" spans="1:26" ht="27.95" customHeight="1" x14ac:dyDescent="0.25">
      <c r="A29" s="138"/>
      <c r="B29" s="61">
        <v>31</v>
      </c>
      <c r="C29" s="144"/>
      <c r="D29" s="50" t="s">
        <v>52</v>
      </c>
      <c r="E29" s="92" t="s">
        <v>75</v>
      </c>
      <c r="F29" s="62" t="s">
        <v>76</v>
      </c>
      <c r="G29" s="63" t="s">
        <v>77</v>
      </c>
      <c r="H29" s="64">
        <v>63503</v>
      </c>
      <c r="I29" s="96">
        <v>0</v>
      </c>
      <c r="J29" s="81">
        <f t="shared" si="0"/>
        <v>0</v>
      </c>
      <c r="K29" s="82" t="str">
        <f t="shared" si="1"/>
        <v>OK</v>
      </c>
      <c r="L29" s="8"/>
      <c r="M29" s="8"/>
      <c r="N29" s="8"/>
      <c r="O29" s="8"/>
      <c r="P29" s="8"/>
      <c r="Q29" s="8"/>
      <c r="R29" s="8"/>
      <c r="S29" s="8"/>
      <c r="T29" s="8"/>
      <c r="U29" s="69"/>
      <c r="V29" s="69"/>
      <c r="W29" s="69"/>
      <c r="X29" s="69"/>
      <c r="Y29" s="69"/>
      <c r="Z29" s="8"/>
    </row>
    <row r="30" spans="1:26" s="46" customFormat="1" ht="15.75" x14ac:dyDescent="0.25">
      <c r="A30" s="40"/>
      <c r="B30" s="40"/>
      <c r="C30" s="94"/>
      <c r="D30" s="41"/>
      <c r="E30" s="42"/>
      <c r="F30" s="42"/>
      <c r="G30" s="42"/>
      <c r="H30" s="43"/>
      <c r="I30" s="97">
        <f>SUM(I4:I29)</f>
        <v>4</v>
      </c>
      <c r="J30" s="79">
        <f>SUM(J4:J29)</f>
        <v>4</v>
      </c>
      <c r="K30" s="44"/>
      <c r="L30" s="45">
        <f t="shared" ref="L30:T30" si="2">SUMPRODUCT($H$4:$H$29,L4:L29)</f>
        <v>0</v>
      </c>
      <c r="M30" s="45">
        <f t="shared" si="2"/>
        <v>0</v>
      </c>
      <c r="N30" s="45">
        <f t="shared" si="2"/>
        <v>0</v>
      </c>
      <c r="O30" s="45">
        <f t="shared" si="2"/>
        <v>0</v>
      </c>
      <c r="P30" s="45">
        <f t="shared" si="2"/>
        <v>0</v>
      </c>
      <c r="Q30" s="45">
        <f t="shared" si="2"/>
        <v>0</v>
      </c>
      <c r="R30" s="45">
        <f t="shared" si="2"/>
        <v>0</v>
      </c>
      <c r="S30" s="45">
        <f t="shared" si="2"/>
        <v>0</v>
      </c>
      <c r="T30" s="45">
        <f t="shared" si="2"/>
        <v>0</v>
      </c>
      <c r="U30" s="45"/>
      <c r="V30" s="45"/>
      <c r="W30" s="45"/>
      <c r="X30" s="45"/>
      <c r="Y30" s="45"/>
      <c r="Z30" s="45">
        <f>SUMPRODUCT($H$4:$H$29,Z4:Z29)</f>
        <v>0</v>
      </c>
    </row>
    <row r="31" spans="1:26" ht="15.75" thickBot="1" x14ac:dyDescent="0.3">
      <c r="M31" s="27"/>
    </row>
    <row r="32" spans="1:26" ht="15.75" thickBot="1" x14ac:dyDescent="0.3">
      <c r="C32" s="145" t="s">
        <v>104</v>
      </c>
      <c r="D32" s="146"/>
      <c r="E32" s="146"/>
      <c r="F32" s="146"/>
      <c r="G32" s="146"/>
      <c r="H32" s="147"/>
    </row>
  </sheetData>
  <autoFilter ref="A3:Z30" xr:uid="{00000000-0001-0000-0000-000000000000}"/>
  <mergeCells count="27">
    <mergeCell ref="N1:N2"/>
    <mergeCell ref="A2:H2"/>
    <mergeCell ref="I2:K2"/>
    <mergeCell ref="A1:C1"/>
    <mergeCell ref="D1:H1"/>
    <mergeCell ref="I1:K1"/>
    <mergeCell ref="L1:L2"/>
    <mergeCell ref="M1:M2"/>
    <mergeCell ref="Z1:Z2"/>
    <mergeCell ref="O1:O2"/>
    <mergeCell ref="P1:P2"/>
    <mergeCell ref="Q1:Q2"/>
    <mergeCell ref="R1:R2"/>
    <mergeCell ref="S1:S2"/>
    <mergeCell ref="T1:T2"/>
    <mergeCell ref="U1:U2"/>
    <mergeCell ref="V1:V2"/>
    <mergeCell ref="W1:W2"/>
    <mergeCell ref="X1:X2"/>
    <mergeCell ref="Y1:Y2"/>
    <mergeCell ref="C32:H32"/>
    <mergeCell ref="A4:A8"/>
    <mergeCell ref="C4:C8"/>
    <mergeCell ref="A17:A21"/>
    <mergeCell ref="C17:C21"/>
    <mergeCell ref="A26:A29"/>
    <mergeCell ref="C26:C29"/>
  </mergeCells>
  <conditionalFormatting sqref="L4:Z29">
    <cfRule type="cellIs" dxfId="14" priority="3" stopIfTrue="1" operator="greaterThan">
      <formula>0</formula>
    </cfRule>
    <cfRule type="cellIs" dxfId="13" priority="4" stopIfTrue="1" operator="greaterThan">
      <formula>0</formula>
    </cfRule>
    <cfRule type="cellIs" dxfId="12" priority="5" stopIfTrue="1" operator="greaterThan">
      <formula>0</formula>
    </cfRule>
  </conditionalFormatting>
  <conditionalFormatting sqref="J4:J29">
    <cfRule type="cellIs" dxfId="11" priority="1" operator="lessThan">
      <formula>0</formula>
    </cfRule>
    <cfRule type="cellIs" dxfId="10" priority="2" operator="lessThan">
      <formula>0</formula>
    </cfRule>
  </conditionalFormatting>
  <pageMargins left="0.74791666666666667" right="0.74791666666666667" top="0.98402777777777772" bottom="0.98402777777777772" header="0.51180555555555551" footer="0.51180555555555551"/>
  <pageSetup paperSize="9" firstPageNumber="0" orientation="landscape" horizontalDpi="300" verticalDpi="300" r:id="rId1"/>
  <headerFooter alignWithMargins="0"/>
  <drawing r:id="rId2"/>
  <legacyDrawing r:id="rId3"/>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A72B9A-AB3A-47FE-8FFB-7C04791BA73E}">
  <dimension ref="A1:Z32"/>
  <sheetViews>
    <sheetView zoomScale="70" zoomScaleNormal="70" workbookViewId="0">
      <selection activeCell="D1" sqref="D1:H1"/>
    </sheetView>
  </sheetViews>
  <sheetFormatPr defaultColWidth="9.7109375" defaultRowHeight="15" x14ac:dyDescent="0.25"/>
  <cols>
    <col min="1" max="2" width="7.85546875" style="3" customWidth="1"/>
    <col min="3" max="3" width="29.42578125" style="95" customWidth="1"/>
    <col min="4" max="4" width="39.42578125" style="18" customWidth="1"/>
    <col min="5" max="5" width="26" style="19" customWidth="1"/>
    <col min="6" max="6" width="18.85546875" style="19" customWidth="1"/>
    <col min="7" max="7" width="16.28515625" style="19" customWidth="1"/>
    <col min="8" max="8" width="19.140625" style="2" customWidth="1"/>
    <col min="9" max="9" width="13.28515625" style="98" customWidth="1"/>
    <col min="10" max="10" width="12.85546875" style="20" customWidth="1"/>
    <col min="11" max="11" width="12.42578125" style="7" customWidth="1"/>
    <col min="12" max="12" width="15.140625" style="6" customWidth="1"/>
    <col min="13" max="13" width="13.42578125" style="6" customWidth="1"/>
    <col min="14" max="14" width="13.42578125" style="4" customWidth="1"/>
    <col min="15" max="15" width="14.140625" style="4" customWidth="1"/>
    <col min="16" max="16" width="14.140625" style="1" customWidth="1"/>
    <col min="17" max="17" width="14" style="1" bestFit="1" customWidth="1"/>
    <col min="18" max="18" width="14.140625" style="1" customWidth="1"/>
    <col min="19" max="19" width="14.42578125" style="5" customWidth="1"/>
    <col min="20" max="20" width="15.28515625" style="1" customWidth="1"/>
    <col min="21" max="22" width="14.42578125" style="1" customWidth="1"/>
    <col min="23" max="23" width="14.5703125" style="1" customWidth="1"/>
    <col min="24" max="24" width="14" style="1" customWidth="1"/>
    <col min="25" max="25" width="15" style="1" customWidth="1"/>
    <col min="26" max="26" width="14.85546875" style="1" customWidth="1"/>
    <col min="27" max="16384" width="9.7109375" style="1"/>
  </cols>
  <sheetData>
    <row r="1" spans="1:26" ht="38.25" customHeight="1" x14ac:dyDescent="0.25">
      <c r="A1" s="155" t="s">
        <v>78</v>
      </c>
      <c r="B1" s="155"/>
      <c r="C1" s="155"/>
      <c r="D1" s="155" t="s">
        <v>106</v>
      </c>
      <c r="E1" s="155"/>
      <c r="F1" s="155"/>
      <c r="G1" s="155"/>
      <c r="H1" s="155"/>
      <c r="I1" s="156" t="s">
        <v>23</v>
      </c>
      <c r="J1" s="156"/>
      <c r="K1" s="156"/>
      <c r="L1" s="148" t="s">
        <v>19</v>
      </c>
      <c r="M1" s="148" t="s">
        <v>19</v>
      </c>
      <c r="N1" s="148" t="s">
        <v>19</v>
      </c>
      <c r="O1" s="148" t="s">
        <v>19</v>
      </c>
      <c r="P1" s="148" t="s">
        <v>19</v>
      </c>
      <c r="Q1" s="148" t="s">
        <v>19</v>
      </c>
      <c r="R1" s="148" t="s">
        <v>19</v>
      </c>
      <c r="S1" s="148" t="s">
        <v>19</v>
      </c>
      <c r="T1" s="148" t="s">
        <v>19</v>
      </c>
      <c r="U1" s="148" t="s">
        <v>19</v>
      </c>
      <c r="V1" s="148" t="s">
        <v>19</v>
      </c>
      <c r="W1" s="148" t="s">
        <v>19</v>
      </c>
      <c r="X1" s="148" t="s">
        <v>19</v>
      </c>
      <c r="Y1" s="148" t="s">
        <v>19</v>
      </c>
      <c r="Z1" s="148" t="s">
        <v>19</v>
      </c>
    </row>
    <row r="2" spans="1:26" ht="33.75" customHeight="1" x14ac:dyDescent="0.25">
      <c r="A2" s="152" t="s">
        <v>99</v>
      </c>
      <c r="B2" s="153"/>
      <c r="C2" s="153"/>
      <c r="D2" s="153"/>
      <c r="E2" s="153"/>
      <c r="F2" s="153"/>
      <c r="G2" s="153"/>
      <c r="H2" s="154"/>
      <c r="I2" s="149" t="s">
        <v>22</v>
      </c>
      <c r="J2" s="150"/>
      <c r="K2" s="151"/>
      <c r="L2" s="148"/>
      <c r="M2" s="148"/>
      <c r="N2" s="148"/>
      <c r="O2" s="148"/>
      <c r="P2" s="148"/>
      <c r="Q2" s="148"/>
      <c r="R2" s="148"/>
      <c r="S2" s="148"/>
      <c r="T2" s="148"/>
      <c r="U2" s="148"/>
      <c r="V2" s="148"/>
      <c r="W2" s="148"/>
      <c r="X2" s="148"/>
      <c r="Y2" s="148"/>
      <c r="Z2" s="148"/>
    </row>
    <row r="3" spans="1:26" s="2" customFormat="1" ht="30" x14ac:dyDescent="0.2">
      <c r="A3" s="75" t="s">
        <v>4</v>
      </c>
      <c r="B3" s="75" t="s">
        <v>2</v>
      </c>
      <c r="C3" s="75" t="s">
        <v>15</v>
      </c>
      <c r="D3" s="75" t="s">
        <v>20</v>
      </c>
      <c r="E3" s="75" t="s">
        <v>25</v>
      </c>
      <c r="F3" s="75" t="s">
        <v>14</v>
      </c>
      <c r="G3" s="75" t="s">
        <v>3</v>
      </c>
      <c r="H3" s="80" t="s">
        <v>17</v>
      </c>
      <c r="I3" s="22" t="s">
        <v>21</v>
      </c>
      <c r="J3" s="23" t="s">
        <v>0</v>
      </c>
      <c r="K3" s="24" t="s">
        <v>1</v>
      </c>
      <c r="L3" s="17" t="s">
        <v>24</v>
      </c>
      <c r="M3" s="17" t="s">
        <v>24</v>
      </c>
      <c r="N3" s="17" t="s">
        <v>24</v>
      </c>
      <c r="O3" s="17" t="s">
        <v>24</v>
      </c>
      <c r="P3" s="17" t="s">
        <v>24</v>
      </c>
      <c r="Q3" s="17" t="s">
        <v>24</v>
      </c>
      <c r="R3" s="17" t="s">
        <v>24</v>
      </c>
      <c r="S3" s="17" t="s">
        <v>24</v>
      </c>
      <c r="T3" s="17" t="s">
        <v>24</v>
      </c>
      <c r="U3" s="17" t="s">
        <v>24</v>
      </c>
      <c r="V3" s="17" t="s">
        <v>24</v>
      </c>
      <c r="W3" s="17" t="s">
        <v>24</v>
      </c>
      <c r="X3" s="17" t="s">
        <v>24</v>
      </c>
      <c r="Y3" s="17" t="s">
        <v>24</v>
      </c>
      <c r="Z3" s="17" t="s">
        <v>24</v>
      </c>
    </row>
    <row r="4" spans="1:26" ht="39.950000000000003" customHeight="1" x14ac:dyDescent="0.25">
      <c r="A4" s="158">
        <v>1</v>
      </c>
      <c r="B4" s="34">
        <v>1</v>
      </c>
      <c r="C4" s="139" t="s">
        <v>79</v>
      </c>
      <c r="D4" s="76" t="s">
        <v>27</v>
      </c>
      <c r="E4" s="87" t="s">
        <v>53</v>
      </c>
      <c r="F4" s="35" t="s">
        <v>76</v>
      </c>
      <c r="G4" s="35" t="s">
        <v>77</v>
      </c>
      <c r="H4" s="36">
        <v>5826</v>
      </c>
      <c r="I4" s="96">
        <v>4</v>
      </c>
      <c r="J4" s="81">
        <f t="shared" ref="J4:J29" si="0">I4-(SUM(L4:Z4))</f>
        <v>4</v>
      </c>
      <c r="K4" s="82" t="str">
        <f>IF(J4&lt;0,"ATENÇÃO","OK")</f>
        <v>OK</v>
      </c>
      <c r="L4" s="8"/>
      <c r="M4" s="33"/>
      <c r="N4" s="8"/>
      <c r="O4" s="8"/>
      <c r="P4" s="8"/>
      <c r="Q4" s="8"/>
      <c r="R4" s="8"/>
      <c r="S4" s="8"/>
      <c r="T4" s="8"/>
      <c r="U4" s="69"/>
      <c r="V4" s="69"/>
      <c r="W4" s="69"/>
      <c r="X4" s="69"/>
      <c r="Y4" s="69"/>
      <c r="Z4" s="8"/>
    </row>
    <row r="5" spans="1:26" ht="39.950000000000003" customHeight="1" x14ac:dyDescent="0.25">
      <c r="A5" s="159"/>
      <c r="B5" s="37">
        <v>2</v>
      </c>
      <c r="C5" s="157"/>
      <c r="D5" s="76" t="s">
        <v>28</v>
      </c>
      <c r="E5" s="87" t="s">
        <v>54</v>
      </c>
      <c r="F5" s="38" t="s">
        <v>76</v>
      </c>
      <c r="G5" s="35" t="s">
        <v>77</v>
      </c>
      <c r="H5" s="39">
        <v>7768</v>
      </c>
      <c r="I5" s="96">
        <v>0</v>
      </c>
      <c r="J5" s="81">
        <f t="shared" si="0"/>
        <v>0</v>
      </c>
      <c r="K5" s="82" t="str">
        <f t="shared" ref="K5:K29" si="1">IF(J5&lt;0,"ATENÇÃO","OK")</f>
        <v>OK</v>
      </c>
      <c r="L5" s="8"/>
      <c r="M5" s="33"/>
      <c r="N5" s="8"/>
      <c r="O5" s="8"/>
      <c r="P5" s="8"/>
      <c r="Q5" s="8"/>
      <c r="R5" s="8"/>
      <c r="S5" s="8"/>
      <c r="T5" s="8"/>
      <c r="U5" s="69"/>
      <c r="V5" s="69"/>
      <c r="W5" s="69"/>
      <c r="X5" s="69"/>
      <c r="Y5" s="69"/>
      <c r="Z5" s="8"/>
    </row>
    <row r="6" spans="1:26" ht="39.950000000000003" customHeight="1" x14ac:dyDescent="0.25">
      <c r="A6" s="159"/>
      <c r="B6" s="34">
        <v>3</v>
      </c>
      <c r="C6" s="157"/>
      <c r="D6" s="77" t="s">
        <v>29</v>
      </c>
      <c r="E6" s="88" t="s">
        <v>55</v>
      </c>
      <c r="F6" s="49" t="s">
        <v>76</v>
      </c>
      <c r="G6" s="49" t="s">
        <v>77</v>
      </c>
      <c r="H6" s="54">
        <v>3954</v>
      </c>
      <c r="I6" s="96">
        <v>0</v>
      </c>
      <c r="J6" s="81">
        <f t="shared" si="0"/>
        <v>0</v>
      </c>
      <c r="K6" s="82" t="str">
        <f t="shared" si="1"/>
        <v>OK</v>
      </c>
      <c r="L6" s="8"/>
      <c r="M6" s="8"/>
      <c r="N6" s="8"/>
      <c r="O6" s="8"/>
      <c r="P6" s="8"/>
      <c r="Q6" s="8"/>
      <c r="R6" s="8"/>
      <c r="S6" s="8"/>
      <c r="T6" s="8"/>
      <c r="U6" s="69"/>
      <c r="V6" s="69"/>
      <c r="W6" s="69"/>
      <c r="X6" s="69"/>
      <c r="Y6" s="69"/>
      <c r="Z6" s="8"/>
    </row>
    <row r="7" spans="1:26" ht="39.950000000000003" customHeight="1" x14ac:dyDescent="0.25">
      <c r="A7" s="159"/>
      <c r="B7" s="37">
        <v>4</v>
      </c>
      <c r="C7" s="157"/>
      <c r="D7" s="77" t="s">
        <v>30</v>
      </c>
      <c r="E7" s="88" t="s">
        <v>56</v>
      </c>
      <c r="F7" s="48" t="s">
        <v>76</v>
      </c>
      <c r="G7" s="49" t="s">
        <v>77</v>
      </c>
      <c r="H7" s="31">
        <v>5272</v>
      </c>
      <c r="I7" s="96">
        <v>0</v>
      </c>
      <c r="J7" s="81">
        <f t="shared" si="0"/>
        <v>0</v>
      </c>
      <c r="K7" s="82" t="str">
        <f t="shared" si="1"/>
        <v>OK</v>
      </c>
      <c r="L7" s="8"/>
      <c r="M7" s="8"/>
      <c r="N7" s="8"/>
      <c r="O7" s="8"/>
      <c r="P7" s="8"/>
      <c r="Q7" s="8"/>
      <c r="R7" s="8"/>
      <c r="S7" s="8"/>
      <c r="T7" s="8"/>
      <c r="U7" s="69"/>
      <c r="V7" s="69"/>
      <c r="W7" s="69"/>
      <c r="X7" s="69"/>
      <c r="Y7" s="69"/>
      <c r="Z7" s="8"/>
    </row>
    <row r="8" spans="1:26" ht="39.950000000000003" customHeight="1" x14ac:dyDescent="0.25">
      <c r="A8" s="160"/>
      <c r="B8" s="34">
        <v>5</v>
      </c>
      <c r="C8" s="141"/>
      <c r="D8" s="78" t="s">
        <v>31</v>
      </c>
      <c r="E8" s="89" t="s">
        <v>57</v>
      </c>
      <c r="F8" s="55" t="s">
        <v>76</v>
      </c>
      <c r="G8" s="56" t="s">
        <v>77</v>
      </c>
      <c r="H8" s="32">
        <v>1134.4000000000001</v>
      </c>
      <c r="I8" s="96">
        <v>0</v>
      </c>
      <c r="J8" s="81">
        <f t="shared" si="0"/>
        <v>0</v>
      </c>
      <c r="K8" s="82" t="str">
        <f t="shared" si="1"/>
        <v>OK</v>
      </c>
      <c r="L8" s="8"/>
      <c r="M8" s="8"/>
      <c r="N8" s="8"/>
      <c r="O8" s="8"/>
      <c r="P8" s="8"/>
      <c r="Q8" s="8"/>
      <c r="R8" s="8"/>
      <c r="S8" s="8"/>
      <c r="T8" s="8"/>
      <c r="U8" s="69"/>
      <c r="V8" s="69"/>
      <c r="W8" s="69"/>
      <c r="X8" s="69"/>
      <c r="Y8" s="69"/>
      <c r="Z8" s="8"/>
    </row>
    <row r="9" spans="1:26" ht="39.950000000000003" customHeight="1" x14ac:dyDescent="0.25">
      <c r="A9" s="47">
        <v>3</v>
      </c>
      <c r="B9" s="34">
        <v>7</v>
      </c>
      <c r="C9" s="57" t="s">
        <v>80</v>
      </c>
      <c r="D9" s="58" t="s">
        <v>32</v>
      </c>
      <c r="E9" s="90" t="s">
        <v>58</v>
      </c>
      <c r="F9" s="60" t="s">
        <v>76</v>
      </c>
      <c r="G9" s="59" t="s">
        <v>77</v>
      </c>
      <c r="H9" s="31">
        <v>725</v>
      </c>
      <c r="I9" s="96">
        <v>0</v>
      </c>
      <c r="J9" s="81">
        <f t="shared" si="0"/>
        <v>0</v>
      </c>
      <c r="K9" s="82" t="str">
        <f t="shared" si="1"/>
        <v>OK</v>
      </c>
      <c r="L9" s="8"/>
      <c r="M9" s="28"/>
      <c r="N9" s="8"/>
      <c r="O9" s="8"/>
      <c r="P9" s="8"/>
      <c r="Q9" s="8"/>
      <c r="R9" s="8"/>
      <c r="S9" s="8"/>
      <c r="T9" s="8"/>
      <c r="U9" s="69"/>
      <c r="V9" s="69"/>
      <c r="W9" s="69"/>
      <c r="X9" s="69"/>
      <c r="Y9" s="69"/>
      <c r="Z9" s="8"/>
    </row>
    <row r="10" spans="1:26" ht="39.950000000000003" customHeight="1" x14ac:dyDescent="0.25">
      <c r="A10" s="30">
        <v>4</v>
      </c>
      <c r="B10" s="37">
        <v>8</v>
      </c>
      <c r="C10" s="57" t="s">
        <v>80</v>
      </c>
      <c r="D10" s="66" t="s">
        <v>33</v>
      </c>
      <c r="E10" s="91" t="s">
        <v>59</v>
      </c>
      <c r="F10" s="67" t="s">
        <v>76</v>
      </c>
      <c r="G10" s="68" t="s">
        <v>77</v>
      </c>
      <c r="H10" s="31">
        <v>1983.33</v>
      </c>
      <c r="I10" s="96">
        <v>0</v>
      </c>
      <c r="J10" s="81">
        <f t="shared" si="0"/>
        <v>0</v>
      </c>
      <c r="K10" s="82" t="str">
        <f t="shared" si="1"/>
        <v>OK</v>
      </c>
      <c r="L10" s="69"/>
      <c r="M10" s="70"/>
      <c r="N10" s="69"/>
      <c r="O10" s="69"/>
      <c r="P10" s="69"/>
      <c r="Q10" s="69"/>
      <c r="R10" s="69"/>
      <c r="S10" s="69"/>
      <c r="T10" s="69"/>
      <c r="U10" s="69"/>
      <c r="V10" s="69"/>
      <c r="W10" s="69"/>
      <c r="X10" s="69"/>
      <c r="Y10" s="69"/>
      <c r="Z10" s="69"/>
    </row>
    <row r="11" spans="1:26" ht="49.5" customHeight="1" x14ac:dyDescent="0.25">
      <c r="A11" s="30">
        <v>6</v>
      </c>
      <c r="B11" s="37">
        <v>10</v>
      </c>
      <c r="C11" s="65" t="s">
        <v>81</v>
      </c>
      <c r="D11" s="66" t="s">
        <v>34</v>
      </c>
      <c r="E11" s="91" t="s">
        <v>60</v>
      </c>
      <c r="F11" s="67" t="s">
        <v>76</v>
      </c>
      <c r="G11" s="68" t="s">
        <v>77</v>
      </c>
      <c r="H11" s="31">
        <v>948</v>
      </c>
      <c r="I11" s="96">
        <v>0</v>
      </c>
      <c r="J11" s="81">
        <f t="shared" si="0"/>
        <v>0</v>
      </c>
      <c r="K11" s="82" t="str">
        <f t="shared" si="1"/>
        <v>OK</v>
      </c>
      <c r="L11" s="69"/>
      <c r="M11" s="70"/>
      <c r="N11" s="69"/>
      <c r="O11" s="69"/>
      <c r="P11" s="69"/>
      <c r="Q11" s="69"/>
      <c r="R11" s="69"/>
      <c r="S11" s="69"/>
      <c r="T11" s="69"/>
      <c r="U11" s="69"/>
      <c r="V11" s="69"/>
      <c r="W11" s="69"/>
      <c r="X11" s="69"/>
      <c r="Y11" s="69"/>
      <c r="Z11" s="69"/>
    </row>
    <row r="12" spans="1:26" ht="39.950000000000003" customHeight="1" x14ac:dyDescent="0.25">
      <c r="A12" s="47">
        <v>7</v>
      </c>
      <c r="B12" s="34">
        <v>11</v>
      </c>
      <c r="C12" s="65" t="s">
        <v>82</v>
      </c>
      <c r="D12" s="66" t="s">
        <v>35</v>
      </c>
      <c r="E12" s="91" t="s">
        <v>61</v>
      </c>
      <c r="F12" s="67" t="s">
        <v>76</v>
      </c>
      <c r="G12" s="68" t="s">
        <v>77</v>
      </c>
      <c r="H12" s="31">
        <v>2316.66</v>
      </c>
      <c r="I12" s="96">
        <v>0</v>
      </c>
      <c r="J12" s="81">
        <f t="shared" si="0"/>
        <v>0</v>
      </c>
      <c r="K12" s="82" t="str">
        <f t="shared" si="1"/>
        <v>OK</v>
      </c>
      <c r="L12" s="69"/>
      <c r="M12" s="70"/>
      <c r="N12" s="69"/>
      <c r="O12" s="69"/>
      <c r="P12" s="69"/>
      <c r="Q12" s="69"/>
      <c r="R12" s="69"/>
      <c r="S12" s="69"/>
      <c r="T12" s="69"/>
      <c r="U12" s="69"/>
      <c r="V12" s="69"/>
      <c r="W12" s="69"/>
      <c r="X12" s="69"/>
      <c r="Y12" s="69"/>
      <c r="Z12" s="69"/>
    </row>
    <row r="13" spans="1:26" ht="39.950000000000003" customHeight="1" x14ac:dyDescent="0.25">
      <c r="A13" s="30">
        <v>8</v>
      </c>
      <c r="B13" s="37">
        <v>12</v>
      </c>
      <c r="C13" s="65" t="s">
        <v>83</v>
      </c>
      <c r="D13" s="66" t="s">
        <v>36</v>
      </c>
      <c r="E13" s="91" t="s">
        <v>62</v>
      </c>
      <c r="F13" s="67" t="s">
        <v>76</v>
      </c>
      <c r="G13" s="68" t="s">
        <v>77</v>
      </c>
      <c r="H13" s="31">
        <v>3230</v>
      </c>
      <c r="I13" s="96">
        <v>0</v>
      </c>
      <c r="J13" s="81">
        <f t="shared" si="0"/>
        <v>0</v>
      </c>
      <c r="K13" s="82" t="str">
        <f t="shared" si="1"/>
        <v>OK</v>
      </c>
      <c r="L13" s="69"/>
      <c r="M13" s="70"/>
      <c r="N13" s="69"/>
      <c r="O13" s="69"/>
      <c r="P13" s="69"/>
      <c r="Q13" s="69"/>
      <c r="R13" s="69"/>
      <c r="S13" s="69"/>
      <c r="T13" s="69"/>
      <c r="U13" s="69"/>
      <c r="V13" s="69"/>
      <c r="W13" s="69"/>
      <c r="X13" s="69"/>
      <c r="Y13" s="69"/>
      <c r="Z13" s="69"/>
    </row>
    <row r="14" spans="1:26" ht="51.75" customHeight="1" x14ac:dyDescent="0.25">
      <c r="A14" s="47">
        <v>9</v>
      </c>
      <c r="B14" s="34">
        <v>13</v>
      </c>
      <c r="C14" s="65" t="s">
        <v>84</v>
      </c>
      <c r="D14" s="66" t="s">
        <v>37</v>
      </c>
      <c r="E14" s="91" t="s">
        <v>63</v>
      </c>
      <c r="F14" s="67" t="s">
        <v>76</v>
      </c>
      <c r="G14" s="68" t="s">
        <v>77</v>
      </c>
      <c r="H14" s="31">
        <v>65900</v>
      </c>
      <c r="I14" s="96">
        <v>0</v>
      </c>
      <c r="J14" s="81">
        <f t="shared" si="0"/>
        <v>0</v>
      </c>
      <c r="K14" s="82" t="str">
        <f t="shared" si="1"/>
        <v>OK</v>
      </c>
      <c r="L14" s="69"/>
      <c r="M14" s="70"/>
      <c r="N14" s="69"/>
      <c r="O14" s="69"/>
      <c r="P14" s="69"/>
      <c r="Q14" s="69"/>
      <c r="R14" s="69"/>
      <c r="S14" s="69"/>
      <c r="T14" s="69"/>
      <c r="U14" s="69"/>
      <c r="V14" s="69"/>
      <c r="W14" s="69"/>
      <c r="X14" s="69"/>
      <c r="Y14" s="69"/>
      <c r="Z14" s="69"/>
    </row>
    <row r="15" spans="1:26" ht="39.950000000000003" customHeight="1" x14ac:dyDescent="0.25">
      <c r="A15" s="30">
        <v>10</v>
      </c>
      <c r="B15" s="37">
        <v>14</v>
      </c>
      <c r="C15" s="57" t="s">
        <v>80</v>
      </c>
      <c r="D15" s="66" t="s">
        <v>38</v>
      </c>
      <c r="E15" s="91" t="s">
        <v>64</v>
      </c>
      <c r="F15" s="67" t="s">
        <v>76</v>
      </c>
      <c r="G15" s="68" t="s">
        <v>77</v>
      </c>
      <c r="H15" s="31">
        <v>17332</v>
      </c>
      <c r="I15" s="96">
        <v>0</v>
      </c>
      <c r="J15" s="81">
        <f t="shared" si="0"/>
        <v>0</v>
      </c>
      <c r="K15" s="82" t="str">
        <f t="shared" si="1"/>
        <v>OK</v>
      </c>
      <c r="L15" s="69"/>
      <c r="M15" s="70"/>
      <c r="N15" s="69"/>
      <c r="O15" s="69"/>
      <c r="P15" s="69"/>
      <c r="Q15" s="69"/>
      <c r="R15" s="69"/>
      <c r="S15" s="69"/>
      <c r="T15" s="69"/>
      <c r="U15" s="69"/>
      <c r="V15" s="69"/>
      <c r="W15" s="69"/>
      <c r="X15" s="69"/>
      <c r="Y15" s="69"/>
      <c r="Z15" s="69"/>
    </row>
    <row r="16" spans="1:26" ht="39.950000000000003" customHeight="1" x14ac:dyDescent="0.25">
      <c r="A16" s="47">
        <v>11</v>
      </c>
      <c r="B16" s="34">
        <v>15</v>
      </c>
      <c r="C16" s="57" t="s">
        <v>80</v>
      </c>
      <c r="D16" s="66" t="s">
        <v>39</v>
      </c>
      <c r="E16" s="91" t="s">
        <v>65</v>
      </c>
      <c r="F16" s="67" t="s">
        <v>76</v>
      </c>
      <c r="G16" s="68" t="s">
        <v>77</v>
      </c>
      <c r="H16" s="31">
        <v>130000</v>
      </c>
      <c r="I16" s="96">
        <v>0</v>
      </c>
      <c r="J16" s="81">
        <f t="shared" si="0"/>
        <v>0</v>
      </c>
      <c r="K16" s="82" t="str">
        <f t="shared" si="1"/>
        <v>OK</v>
      </c>
      <c r="L16" s="69"/>
      <c r="M16" s="70"/>
      <c r="N16" s="69"/>
      <c r="O16" s="69"/>
      <c r="P16" s="69"/>
      <c r="Q16" s="69"/>
      <c r="R16" s="69"/>
      <c r="S16" s="69"/>
      <c r="T16" s="69"/>
      <c r="U16" s="69"/>
      <c r="V16" s="69"/>
      <c r="W16" s="69"/>
      <c r="X16" s="69"/>
      <c r="Y16" s="69"/>
      <c r="Z16" s="69"/>
    </row>
    <row r="17" spans="1:26" ht="39.950000000000003" customHeight="1" x14ac:dyDescent="0.25">
      <c r="A17" s="136">
        <v>14</v>
      </c>
      <c r="B17" s="37">
        <v>18</v>
      </c>
      <c r="C17" s="139" t="s">
        <v>85</v>
      </c>
      <c r="D17" s="66" t="s">
        <v>40</v>
      </c>
      <c r="E17" s="91" t="s">
        <v>66</v>
      </c>
      <c r="F17" s="67" t="s">
        <v>76</v>
      </c>
      <c r="G17" s="68" t="s">
        <v>77</v>
      </c>
      <c r="H17" s="31">
        <v>17500</v>
      </c>
      <c r="I17" s="96">
        <v>0</v>
      </c>
      <c r="J17" s="81">
        <f t="shared" si="0"/>
        <v>0</v>
      </c>
      <c r="K17" s="82" t="str">
        <f t="shared" si="1"/>
        <v>OK</v>
      </c>
      <c r="L17" s="69"/>
      <c r="M17" s="70"/>
      <c r="N17" s="69"/>
      <c r="O17" s="69"/>
      <c r="P17" s="69"/>
      <c r="Q17" s="69"/>
      <c r="R17" s="69"/>
      <c r="S17" s="69"/>
      <c r="T17" s="69"/>
      <c r="U17" s="69"/>
      <c r="V17" s="69"/>
      <c r="W17" s="69"/>
      <c r="X17" s="69"/>
      <c r="Y17" s="69"/>
      <c r="Z17" s="69"/>
    </row>
    <row r="18" spans="1:26" ht="39.950000000000003" customHeight="1" x14ac:dyDescent="0.25">
      <c r="A18" s="137"/>
      <c r="B18" s="34">
        <v>19</v>
      </c>
      <c r="C18" s="140"/>
      <c r="D18" s="66" t="s">
        <v>41</v>
      </c>
      <c r="E18" s="91" t="s">
        <v>67</v>
      </c>
      <c r="F18" s="67" t="s">
        <v>76</v>
      </c>
      <c r="G18" s="68" t="s">
        <v>77</v>
      </c>
      <c r="H18" s="31">
        <v>6028</v>
      </c>
      <c r="I18" s="96">
        <v>0</v>
      </c>
      <c r="J18" s="81">
        <f t="shared" si="0"/>
        <v>0</v>
      </c>
      <c r="K18" s="82" t="str">
        <f t="shared" si="1"/>
        <v>OK</v>
      </c>
      <c r="L18" s="69"/>
      <c r="M18" s="70"/>
      <c r="N18" s="69"/>
      <c r="O18" s="69"/>
      <c r="P18" s="69"/>
      <c r="Q18" s="69"/>
      <c r="R18" s="69"/>
      <c r="S18" s="69"/>
      <c r="T18" s="69"/>
      <c r="U18" s="69"/>
      <c r="V18" s="69"/>
      <c r="W18" s="69"/>
      <c r="X18" s="69"/>
      <c r="Y18" s="69"/>
      <c r="Z18" s="69"/>
    </row>
    <row r="19" spans="1:26" ht="39.950000000000003" customHeight="1" x14ac:dyDescent="0.25">
      <c r="A19" s="137"/>
      <c r="B19" s="37">
        <v>20</v>
      </c>
      <c r="C19" s="140"/>
      <c r="D19" s="50" t="s">
        <v>42</v>
      </c>
      <c r="E19" s="92" t="s">
        <v>68</v>
      </c>
      <c r="F19" s="52" t="s">
        <v>76</v>
      </c>
      <c r="G19" s="51" t="s">
        <v>77</v>
      </c>
      <c r="H19" s="29">
        <v>8100</v>
      </c>
      <c r="I19" s="96">
        <v>0</v>
      </c>
      <c r="J19" s="81">
        <f t="shared" si="0"/>
        <v>0</v>
      </c>
      <c r="K19" s="82" t="str">
        <f t="shared" si="1"/>
        <v>OK</v>
      </c>
      <c r="L19" s="8"/>
      <c r="M19" s="8"/>
      <c r="N19" s="8"/>
      <c r="O19" s="8"/>
      <c r="P19" s="8"/>
      <c r="Q19" s="8"/>
      <c r="R19" s="8"/>
      <c r="S19" s="8"/>
      <c r="T19" s="8"/>
      <c r="U19" s="69"/>
      <c r="V19" s="69"/>
      <c r="W19" s="69"/>
      <c r="X19" s="69"/>
      <c r="Y19" s="69"/>
      <c r="Z19" s="8"/>
    </row>
    <row r="20" spans="1:26" ht="39.950000000000003" customHeight="1" x14ac:dyDescent="0.25">
      <c r="A20" s="137"/>
      <c r="B20" s="34">
        <v>21</v>
      </c>
      <c r="C20" s="140"/>
      <c r="D20" s="72" t="s">
        <v>43</v>
      </c>
      <c r="E20" s="93" t="s">
        <v>69</v>
      </c>
      <c r="F20" s="74" t="s">
        <v>76</v>
      </c>
      <c r="G20" s="73" t="s">
        <v>77</v>
      </c>
      <c r="H20" s="31">
        <v>6925.08</v>
      </c>
      <c r="I20" s="96">
        <v>0</v>
      </c>
      <c r="J20" s="81">
        <f t="shared" si="0"/>
        <v>0</v>
      </c>
      <c r="K20" s="82" t="str">
        <f t="shared" si="1"/>
        <v>OK</v>
      </c>
      <c r="L20" s="69"/>
      <c r="M20" s="69"/>
      <c r="N20" s="69"/>
      <c r="O20" s="69"/>
      <c r="P20" s="69"/>
      <c r="Q20" s="69"/>
      <c r="R20" s="69"/>
      <c r="S20" s="69"/>
      <c r="T20" s="69"/>
      <c r="U20" s="69"/>
      <c r="V20" s="69"/>
      <c r="W20" s="69"/>
      <c r="X20" s="69"/>
      <c r="Y20" s="69"/>
      <c r="Z20" s="69"/>
    </row>
    <row r="21" spans="1:26" ht="39.950000000000003" customHeight="1" x14ac:dyDescent="0.25">
      <c r="A21" s="138"/>
      <c r="B21" s="37">
        <v>22</v>
      </c>
      <c r="C21" s="141"/>
      <c r="D21" s="72" t="s">
        <v>44</v>
      </c>
      <c r="E21" s="93" t="s">
        <v>70</v>
      </c>
      <c r="F21" s="74" t="s">
        <v>76</v>
      </c>
      <c r="G21" s="73" t="s">
        <v>77</v>
      </c>
      <c r="H21" s="31">
        <v>6762.77</v>
      </c>
      <c r="I21" s="96">
        <v>0</v>
      </c>
      <c r="J21" s="81">
        <f t="shared" si="0"/>
        <v>0</v>
      </c>
      <c r="K21" s="82" t="str">
        <f t="shared" si="1"/>
        <v>OK</v>
      </c>
      <c r="L21" s="69"/>
      <c r="M21" s="69"/>
      <c r="N21" s="69"/>
      <c r="O21" s="69"/>
      <c r="P21" s="69"/>
      <c r="Q21" s="69"/>
      <c r="R21" s="69"/>
      <c r="S21" s="69"/>
      <c r="T21" s="69"/>
      <c r="U21" s="69"/>
      <c r="V21" s="69"/>
      <c r="W21" s="69"/>
      <c r="X21" s="69"/>
      <c r="Y21" s="69"/>
      <c r="Z21" s="69"/>
    </row>
    <row r="22" spans="1:26" ht="39.950000000000003" customHeight="1" x14ac:dyDescent="0.25">
      <c r="A22" s="47">
        <v>15</v>
      </c>
      <c r="B22" s="34">
        <v>23</v>
      </c>
      <c r="C22" s="57" t="s">
        <v>80</v>
      </c>
      <c r="D22" s="72" t="s">
        <v>45</v>
      </c>
      <c r="E22" s="93" t="s">
        <v>71</v>
      </c>
      <c r="F22" s="74" t="s">
        <v>76</v>
      </c>
      <c r="G22" s="73" t="s">
        <v>77</v>
      </c>
      <c r="H22" s="31">
        <v>30100</v>
      </c>
      <c r="I22" s="96">
        <v>0</v>
      </c>
      <c r="J22" s="81">
        <f t="shared" si="0"/>
        <v>0</v>
      </c>
      <c r="K22" s="82" t="str">
        <f t="shared" si="1"/>
        <v>OK</v>
      </c>
      <c r="L22" s="69"/>
      <c r="M22" s="69"/>
      <c r="N22" s="69"/>
      <c r="O22" s="69"/>
      <c r="P22" s="69"/>
      <c r="Q22" s="69"/>
      <c r="R22" s="69"/>
      <c r="S22" s="69"/>
      <c r="T22" s="69"/>
      <c r="U22" s="69"/>
      <c r="V22" s="69"/>
      <c r="W22" s="69"/>
      <c r="X22" s="69"/>
      <c r="Y22" s="69"/>
      <c r="Z22" s="69"/>
    </row>
    <row r="23" spans="1:26" ht="49.5" customHeight="1" x14ac:dyDescent="0.25">
      <c r="A23" s="47">
        <v>16</v>
      </c>
      <c r="B23" s="37">
        <v>24</v>
      </c>
      <c r="C23" s="71" t="s">
        <v>86</v>
      </c>
      <c r="D23" s="72" t="s">
        <v>46</v>
      </c>
      <c r="E23" s="93" t="s">
        <v>72</v>
      </c>
      <c r="F23" s="74" t="s">
        <v>76</v>
      </c>
      <c r="G23" s="73" t="s">
        <v>77</v>
      </c>
      <c r="H23" s="31">
        <v>3239.6</v>
      </c>
      <c r="I23" s="96">
        <v>1</v>
      </c>
      <c r="J23" s="81">
        <f t="shared" si="0"/>
        <v>1</v>
      </c>
      <c r="K23" s="82" t="str">
        <f t="shared" si="1"/>
        <v>OK</v>
      </c>
      <c r="L23" s="69"/>
      <c r="M23" s="69"/>
      <c r="N23" s="69"/>
      <c r="O23" s="69"/>
      <c r="P23" s="69"/>
      <c r="Q23" s="69"/>
      <c r="R23" s="69"/>
      <c r="S23" s="69"/>
      <c r="T23" s="69"/>
      <c r="U23" s="69"/>
      <c r="V23" s="69"/>
      <c r="W23" s="69"/>
      <c r="X23" s="69"/>
      <c r="Y23" s="69"/>
      <c r="Z23" s="69"/>
    </row>
    <row r="24" spans="1:26" ht="39.950000000000003" customHeight="1" x14ac:dyDescent="0.25">
      <c r="A24" s="47">
        <v>18</v>
      </c>
      <c r="B24" s="37">
        <v>26</v>
      </c>
      <c r="C24" s="57" t="s">
        <v>80</v>
      </c>
      <c r="D24" s="72" t="s">
        <v>47</v>
      </c>
      <c r="E24" s="93" t="s">
        <v>73</v>
      </c>
      <c r="F24" s="74" t="s">
        <v>76</v>
      </c>
      <c r="G24" s="73" t="s">
        <v>77</v>
      </c>
      <c r="H24" s="31">
        <v>2140.61</v>
      </c>
      <c r="I24" s="96">
        <v>2</v>
      </c>
      <c r="J24" s="81">
        <f t="shared" si="0"/>
        <v>2</v>
      </c>
      <c r="K24" s="82" t="str">
        <f t="shared" si="1"/>
        <v>OK</v>
      </c>
      <c r="L24" s="69"/>
      <c r="M24" s="69"/>
      <c r="N24" s="69"/>
      <c r="O24" s="69"/>
      <c r="P24" s="69"/>
      <c r="Q24" s="69"/>
      <c r="R24" s="69"/>
      <c r="S24" s="69"/>
      <c r="T24" s="69"/>
      <c r="U24" s="69"/>
      <c r="V24" s="69"/>
      <c r="W24" s="69"/>
      <c r="X24" s="69"/>
      <c r="Y24" s="69"/>
      <c r="Z24" s="69"/>
    </row>
    <row r="25" spans="1:26" ht="39.950000000000003" customHeight="1" x14ac:dyDescent="0.25">
      <c r="A25" s="47">
        <v>19</v>
      </c>
      <c r="B25" s="34">
        <v>27</v>
      </c>
      <c r="C25" s="65" t="s">
        <v>82</v>
      </c>
      <c r="D25" s="72" t="s">
        <v>48</v>
      </c>
      <c r="E25" s="93" t="s">
        <v>74</v>
      </c>
      <c r="F25" s="74" t="s">
        <v>76</v>
      </c>
      <c r="G25" s="73" t="s">
        <v>77</v>
      </c>
      <c r="H25" s="31">
        <v>4749.99</v>
      </c>
      <c r="I25" s="96">
        <v>0</v>
      </c>
      <c r="J25" s="81">
        <f t="shared" si="0"/>
        <v>0</v>
      </c>
      <c r="K25" s="82" t="str">
        <f t="shared" si="1"/>
        <v>OK</v>
      </c>
      <c r="L25" s="69"/>
      <c r="M25" s="69"/>
      <c r="N25" s="69"/>
      <c r="O25" s="69"/>
      <c r="P25" s="69"/>
      <c r="Q25" s="69"/>
      <c r="R25" s="69"/>
      <c r="S25" s="69"/>
      <c r="T25" s="69"/>
      <c r="U25" s="69"/>
      <c r="V25" s="69"/>
      <c r="W25" s="69"/>
      <c r="X25" s="69"/>
      <c r="Y25" s="69"/>
      <c r="Z25" s="69"/>
    </row>
    <row r="26" spans="1:26" ht="39.950000000000003" customHeight="1" x14ac:dyDescent="0.25">
      <c r="A26" s="136">
        <v>20</v>
      </c>
      <c r="B26" s="37">
        <v>28</v>
      </c>
      <c r="C26" s="142" t="s">
        <v>87</v>
      </c>
      <c r="D26" s="72" t="s">
        <v>49</v>
      </c>
      <c r="E26" s="93" t="s">
        <v>75</v>
      </c>
      <c r="F26" s="74" t="s">
        <v>76</v>
      </c>
      <c r="G26" s="73" t="s">
        <v>77</v>
      </c>
      <c r="H26" s="31">
        <v>19713</v>
      </c>
      <c r="I26" s="96">
        <v>0</v>
      </c>
      <c r="J26" s="81">
        <f t="shared" si="0"/>
        <v>0</v>
      </c>
      <c r="K26" s="82" t="str">
        <f t="shared" si="1"/>
        <v>OK</v>
      </c>
      <c r="L26" s="69"/>
      <c r="M26" s="69"/>
      <c r="N26" s="69"/>
      <c r="O26" s="69"/>
      <c r="P26" s="69"/>
      <c r="Q26" s="69"/>
      <c r="R26" s="69"/>
      <c r="S26" s="69"/>
      <c r="T26" s="69"/>
      <c r="U26" s="69"/>
      <c r="V26" s="69"/>
      <c r="W26" s="69"/>
      <c r="X26" s="69"/>
      <c r="Y26" s="69"/>
      <c r="Z26" s="69"/>
    </row>
    <row r="27" spans="1:26" ht="39.950000000000003" customHeight="1" x14ac:dyDescent="0.25">
      <c r="A27" s="137"/>
      <c r="B27" s="34">
        <v>29</v>
      </c>
      <c r="C27" s="143"/>
      <c r="D27" s="72" t="s">
        <v>50</v>
      </c>
      <c r="E27" s="93" t="s">
        <v>75</v>
      </c>
      <c r="F27" s="74" t="s">
        <v>76</v>
      </c>
      <c r="G27" s="73" t="s">
        <v>77</v>
      </c>
      <c r="H27" s="31">
        <v>19713</v>
      </c>
      <c r="I27" s="96">
        <v>0</v>
      </c>
      <c r="J27" s="81">
        <f t="shared" si="0"/>
        <v>0</v>
      </c>
      <c r="K27" s="82" t="str">
        <f t="shared" si="1"/>
        <v>OK</v>
      </c>
      <c r="L27" s="69"/>
      <c r="M27" s="69"/>
      <c r="N27" s="69"/>
      <c r="O27" s="69"/>
      <c r="P27" s="69"/>
      <c r="Q27" s="69"/>
      <c r="R27" s="69"/>
      <c r="S27" s="69"/>
      <c r="T27" s="69"/>
      <c r="U27" s="69"/>
      <c r="V27" s="69"/>
      <c r="W27" s="69"/>
      <c r="X27" s="69"/>
      <c r="Y27" s="69"/>
      <c r="Z27" s="69"/>
    </row>
    <row r="28" spans="1:26" ht="39.950000000000003" customHeight="1" x14ac:dyDescent="0.25">
      <c r="A28" s="137"/>
      <c r="B28" s="37">
        <v>30</v>
      </c>
      <c r="C28" s="143"/>
      <c r="D28" s="72" t="s">
        <v>51</v>
      </c>
      <c r="E28" s="93" t="s">
        <v>75</v>
      </c>
      <c r="F28" s="74" t="s">
        <v>76</v>
      </c>
      <c r="G28" s="73" t="s">
        <v>77</v>
      </c>
      <c r="H28" s="31">
        <v>26239</v>
      </c>
      <c r="I28" s="96">
        <v>0</v>
      </c>
      <c r="J28" s="81">
        <f t="shared" si="0"/>
        <v>0</v>
      </c>
      <c r="K28" s="82" t="str">
        <f t="shared" si="1"/>
        <v>OK</v>
      </c>
      <c r="L28" s="69"/>
      <c r="M28" s="69"/>
      <c r="N28" s="69"/>
      <c r="O28" s="69"/>
      <c r="P28" s="69"/>
      <c r="Q28" s="69"/>
      <c r="R28" s="69"/>
      <c r="S28" s="69"/>
      <c r="T28" s="69"/>
      <c r="U28" s="69"/>
      <c r="V28" s="69"/>
      <c r="W28" s="69"/>
      <c r="X28" s="69"/>
      <c r="Y28" s="69"/>
      <c r="Z28" s="69"/>
    </row>
    <row r="29" spans="1:26" ht="27.95" customHeight="1" x14ac:dyDescent="0.25">
      <c r="A29" s="138"/>
      <c r="B29" s="61">
        <v>31</v>
      </c>
      <c r="C29" s="144"/>
      <c r="D29" s="50" t="s">
        <v>52</v>
      </c>
      <c r="E29" s="92" t="s">
        <v>75</v>
      </c>
      <c r="F29" s="62" t="s">
        <v>76</v>
      </c>
      <c r="G29" s="63" t="s">
        <v>77</v>
      </c>
      <c r="H29" s="64">
        <v>63503</v>
      </c>
      <c r="I29" s="96">
        <v>0</v>
      </c>
      <c r="J29" s="81">
        <f t="shared" si="0"/>
        <v>0</v>
      </c>
      <c r="K29" s="82" t="str">
        <f t="shared" si="1"/>
        <v>OK</v>
      </c>
      <c r="L29" s="8"/>
      <c r="M29" s="8"/>
      <c r="N29" s="8"/>
      <c r="O29" s="8"/>
      <c r="P29" s="8"/>
      <c r="Q29" s="8"/>
      <c r="R29" s="8"/>
      <c r="S29" s="8"/>
      <c r="T29" s="8"/>
      <c r="U29" s="69"/>
      <c r="V29" s="69"/>
      <c r="W29" s="69"/>
      <c r="X29" s="69"/>
      <c r="Y29" s="69"/>
      <c r="Z29" s="8"/>
    </row>
    <row r="30" spans="1:26" s="46" customFormat="1" ht="15.75" x14ac:dyDescent="0.25">
      <c r="A30" s="40"/>
      <c r="B30" s="40"/>
      <c r="C30" s="94"/>
      <c r="D30" s="41"/>
      <c r="E30" s="42"/>
      <c r="F30" s="42"/>
      <c r="G30" s="42"/>
      <c r="H30" s="43"/>
      <c r="I30" s="97">
        <f>SUM(I4:I29)</f>
        <v>7</v>
      </c>
      <c r="J30" s="79">
        <f>SUM(J4:J29)</f>
        <v>7</v>
      </c>
      <c r="K30" s="44"/>
      <c r="L30" s="45">
        <f t="shared" ref="L30:T30" si="2">SUMPRODUCT($H$4:$H$29,L4:L29)</f>
        <v>0</v>
      </c>
      <c r="M30" s="45">
        <f t="shared" si="2"/>
        <v>0</v>
      </c>
      <c r="N30" s="45">
        <f t="shared" si="2"/>
        <v>0</v>
      </c>
      <c r="O30" s="45">
        <f t="shared" si="2"/>
        <v>0</v>
      </c>
      <c r="P30" s="45">
        <f t="shared" si="2"/>
        <v>0</v>
      </c>
      <c r="Q30" s="45">
        <f t="shared" si="2"/>
        <v>0</v>
      </c>
      <c r="R30" s="45">
        <f t="shared" si="2"/>
        <v>0</v>
      </c>
      <c r="S30" s="45">
        <f t="shared" si="2"/>
        <v>0</v>
      </c>
      <c r="T30" s="45">
        <f t="shared" si="2"/>
        <v>0</v>
      </c>
      <c r="U30" s="45"/>
      <c r="V30" s="45"/>
      <c r="W30" s="45"/>
      <c r="X30" s="45"/>
      <c r="Y30" s="45"/>
      <c r="Z30" s="45">
        <f>SUMPRODUCT($H$4:$H$29,Z4:Z29)</f>
        <v>0</v>
      </c>
    </row>
    <row r="31" spans="1:26" ht="15.75" thickBot="1" x14ac:dyDescent="0.3">
      <c r="M31" s="27"/>
    </row>
    <row r="32" spans="1:26" ht="15.75" thickBot="1" x14ac:dyDescent="0.3">
      <c r="C32" s="145" t="s">
        <v>104</v>
      </c>
      <c r="D32" s="146"/>
      <c r="E32" s="146"/>
      <c r="F32" s="146"/>
      <c r="G32" s="146"/>
      <c r="H32" s="147"/>
    </row>
  </sheetData>
  <autoFilter ref="A3:Z30" xr:uid="{00000000-0001-0000-0000-000000000000}"/>
  <mergeCells count="27">
    <mergeCell ref="N1:N2"/>
    <mergeCell ref="A2:H2"/>
    <mergeCell ref="I2:K2"/>
    <mergeCell ref="A1:C1"/>
    <mergeCell ref="D1:H1"/>
    <mergeCell ref="I1:K1"/>
    <mergeCell ref="L1:L2"/>
    <mergeCell ref="M1:M2"/>
    <mergeCell ref="Z1:Z2"/>
    <mergeCell ref="O1:O2"/>
    <mergeCell ref="P1:P2"/>
    <mergeCell ref="Q1:Q2"/>
    <mergeCell ref="R1:R2"/>
    <mergeCell ref="S1:S2"/>
    <mergeCell ref="T1:T2"/>
    <mergeCell ref="U1:U2"/>
    <mergeCell ref="V1:V2"/>
    <mergeCell ref="W1:W2"/>
    <mergeCell ref="X1:X2"/>
    <mergeCell ref="Y1:Y2"/>
    <mergeCell ref="C32:H32"/>
    <mergeCell ref="A4:A8"/>
    <mergeCell ref="C4:C8"/>
    <mergeCell ref="A17:A21"/>
    <mergeCell ref="C17:C21"/>
    <mergeCell ref="A26:A29"/>
    <mergeCell ref="C26:C29"/>
  </mergeCells>
  <conditionalFormatting sqref="L4:Z29">
    <cfRule type="cellIs" dxfId="9" priority="3" stopIfTrue="1" operator="greaterThan">
      <formula>0</formula>
    </cfRule>
    <cfRule type="cellIs" dxfId="8" priority="4" stopIfTrue="1" operator="greaterThan">
      <formula>0</formula>
    </cfRule>
    <cfRule type="cellIs" dxfId="7" priority="5" stopIfTrue="1" operator="greaterThan">
      <formula>0</formula>
    </cfRule>
  </conditionalFormatting>
  <conditionalFormatting sqref="J4:J29">
    <cfRule type="cellIs" dxfId="6" priority="1" operator="lessThan">
      <formula>0</formula>
    </cfRule>
    <cfRule type="cellIs" dxfId="5" priority="2" operator="lessThan">
      <formula>0</formula>
    </cfRule>
  </conditionalFormatting>
  <pageMargins left="0.74791666666666667" right="0.74791666666666667" top="0.98402777777777772" bottom="0.98402777777777772" header="0.51180555555555551" footer="0.51180555555555551"/>
  <pageSetup paperSize="9" firstPageNumber="0" orientation="landscape" horizontalDpi="300" verticalDpi="300" r:id="rId1"/>
  <headerFooter alignWithMargins="0"/>
  <drawing r:id="rId2"/>
  <legacyDrawing r:id="rId3"/>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C46EF6-46C6-473B-A685-70CE4EF57381}">
  <dimension ref="A1:Z32"/>
  <sheetViews>
    <sheetView zoomScale="70" zoomScaleNormal="70" workbookViewId="0">
      <selection activeCell="D1" sqref="D1:H1"/>
    </sheetView>
  </sheetViews>
  <sheetFormatPr defaultColWidth="9.7109375" defaultRowHeight="15" x14ac:dyDescent="0.25"/>
  <cols>
    <col min="1" max="2" width="7.85546875" style="3" customWidth="1"/>
    <col min="3" max="3" width="29.42578125" style="95" customWidth="1"/>
    <col min="4" max="4" width="39.42578125" style="18" customWidth="1"/>
    <col min="5" max="5" width="26" style="19" customWidth="1"/>
    <col min="6" max="6" width="18.85546875" style="19" customWidth="1"/>
    <col min="7" max="7" width="16.28515625" style="19" customWidth="1"/>
    <col min="8" max="8" width="19.140625" style="2" customWidth="1"/>
    <col min="9" max="9" width="13.28515625" style="98" customWidth="1"/>
    <col min="10" max="10" width="12.85546875" style="20" customWidth="1"/>
    <col min="11" max="11" width="12.42578125" style="7" customWidth="1"/>
    <col min="12" max="12" width="15.140625" style="6" customWidth="1"/>
    <col min="13" max="13" width="13.42578125" style="6" customWidth="1"/>
    <col min="14" max="14" width="13.42578125" style="4" customWidth="1"/>
    <col min="15" max="15" width="14.140625" style="4" customWidth="1"/>
    <col min="16" max="16" width="14.140625" style="1" customWidth="1"/>
    <col min="17" max="17" width="14" style="1" bestFit="1" customWidth="1"/>
    <col min="18" max="18" width="14.140625" style="1" customWidth="1"/>
    <col min="19" max="19" width="14.42578125" style="5" customWidth="1"/>
    <col min="20" max="20" width="15.28515625" style="1" customWidth="1"/>
    <col min="21" max="22" width="14.42578125" style="1" customWidth="1"/>
    <col min="23" max="23" width="14.5703125" style="1" customWidth="1"/>
    <col min="24" max="24" width="14" style="1" customWidth="1"/>
    <col min="25" max="25" width="15" style="1" customWidth="1"/>
    <col min="26" max="26" width="14.85546875" style="1" customWidth="1"/>
    <col min="27" max="16384" width="9.7109375" style="1"/>
  </cols>
  <sheetData>
    <row r="1" spans="1:26" ht="38.25" customHeight="1" x14ac:dyDescent="0.25">
      <c r="A1" s="155" t="s">
        <v>78</v>
      </c>
      <c r="B1" s="155"/>
      <c r="C1" s="155"/>
      <c r="D1" s="155" t="s">
        <v>106</v>
      </c>
      <c r="E1" s="155"/>
      <c r="F1" s="155"/>
      <c r="G1" s="155"/>
      <c r="H1" s="155"/>
      <c r="I1" s="156" t="s">
        <v>23</v>
      </c>
      <c r="J1" s="156"/>
      <c r="K1" s="156"/>
      <c r="L1" s="148" t="s">
        <v>19</v>
      </c>
      <c r="M1" s="148" t="s">
        <v>19</v>
      </c>
      <c r="N1" s="148" t="s">
        <v>19</v>
      </c>
      <c r="O1" s="148" t="s">
        <v>19</v>
      </c>
      <c r="P1" s="148" t="s">
        <v>19</v>
      </c>
      <c r="Q1" s="148" t="s">
        <v>19</v>
      </c>
      <c r="R1" s="148" t="s">
        <v>19</v>
      </c>
      <c r="S1" s="148" t="s">
        <v>19</v>
      </c>
      <c r="T1" s="148" t="s">
        <v>19</v>
      </c>
      <c r="U1" s="148" t="s">
        <v>19</v>
      </c>
      <c r="V1" s="148" t="s">
        <v>19</v>
      </c>
      <c r="W1" s="148" t="s">
        <v>19</v>
      </c>
      <c r="X1" s="148" t="s">
        <v>19</v>
      </c>
      <c r="Y1" s="148" t="s">
        <v>19</v>
      </c>
      <c r="Z1" s="148" t="s">
        <v>19</v>
      </c>
    </row>
    <row r="2" spans="1:26" ht="33.75" customHeight="1" x14ac:dyDescent="0.25">
      <c r="A2" s="152" t="s">
        <v>100</v>
      </c>
      <c r="B2" s="153"/>
      <c r="C2" s="153"/>
      <c r="D2" s="153"/>
      <c r="E2" s="153"/>
      <c r="F2" s="153"/>
      <c r="G2" s="153"/>
      <c r="H2" s="154"/>
      <c r="I2" s="149" t="s">
        <v>22</v>
      </c>
      <c r="J2" s="150"/>
      <c r="K2" s="151"/>
      <c r="L2" s="148"/>
      <c r="M2" s="148"/>
      <c r="N2" s="148"/>
      <c r="O2" s="148"/>
      <c r="P2" s="148"/>
      <c r="Q2" s="148"/>
      <c r="R2" s="148"/>
      <c r="S2" s="148"/>
      <c r="T2" s="148"/>
      <c r="U2" s="148"/>
      <c r="V2" s="148"/>
      <c r="W2" s="148"/>
      <c r="X2" s="148"/>
      <c r="Y2" s="148"/>
      <c r="Z2" s="148"/>
    </row>
    <row r="3" spans="1:26" s="2" customFormat="1" ht="30" x14ac:dyDescent="0.2">
      <c r="A3" s="75" t="s">
        <v>4</v>
      </c>
      <c r="B3" s="75" t="s">
        <v>2</v>
      </c>
      <c r="C3" s="75" t="s">
        <v>15</v>
      </c>
      <c r="D3" s="75" t="s">
        <v>20</v>
      </c>
      <c r="E3" s="75" t="s">
        <v>25</v>
      </c>
      <c r="F3" s="75" t="s">
        <v>14</v>
      </c>
      <c r="G3" s="75" t="s">
        <v>3</v>
      </c>
      <c r="H3" s="80" t="s">
        <v>17</v>
      </c>
      <c r="I3" s="22" t="s">
        <v>21</v>
      </c>
      <c r="J3" s="23" t="s">
        <v>0</v>
      </c>
      <c r="K3" s="24" t="s">
        <v>1</v>
      </c>
      <c r="L3" s="17" t="s">
        <v>24</v>
      </c>
      <c r="M3" s="17" t="s">
        <v>24</v>
      </c>
      <c r="N3" s="17" t="s">
        <v>24</v>
      </c>
      <c r="O3" s="17" t="s">
        <v>24</v>
      </c>
      <c r="P3" s="17" t="s">
        <v>24</v>
      </c>
      <c r="Q3" s="17" t="s">
        <v>24</v>
      </c>
      <c r="R3" s="17" t="s">
        <v>24</v>
      </c>
      <c r="S3" s="17" t="s">
        <v>24</v>
      </c>
      <c r="T3" s="17" t="s">
        <v>24</v>
      </c>
      <c r="U3" s="17" t="s">
        <v>24</v>
      </c>
      <c r="V3" s="17" t="s">
        <v>24</v>
      </c>
      <c r="W3" s="17" t="s">
        <v>24</v>
      </c>
      <c r="X3" s="17" t="s">
        <v>24</v>
      </c>
      <c r="Y3" s="17" t="s">
        <v>24</v>
      </c>
      <c r="Z3" s="17" t="s">
        <v>24</v>
      </c>
    </row>
    <row r="4" spans="1:26" ht="39.950000000000003" customHeight="1" x14ac:dyDescent="0.25">
      <c r="A4" s="158">
        <v>1</v>
      </c>
      <c r="B4" s="34">
        <v>1</v>
      </c>
      <c r="C4" s="139" t="s">
        <v>79</v>
      </c>
      <c r="D4" s="76" t="s">
        <v>27</v>
      </c>
      <c r="E4" s="87" t="s">
        <v>53</v>
      </c>
      <c r="F4" s="35" t="s">
        <v>76</v>
      </c>
      <c r="G4" s="35" t="s">
        <v>77</v>
      </c>
      <c r="H4" s="36">
        <v>5826</v>
      </c>
      <c r="I4" s="96">
        <v>0</v>
      </c>
      <c r="J4" s="81">
        <f t="shared" ref="J4:J29" si="0">I4-(SUM(L4:Z4))</f>
        <v>0</v>
      </c>
      <c r="K4" s="82" t="str">
        <f>IF(J4&lt;0,"ATENÇÃO","OK")</f>
        <v>OK</v>
      </c>
      <c r="L4" s="8"/>
      <c r="M4" s="33"/>
      <c r="N4" s="8"/>
      <c r="O4" s="8"/>
      <c r="P4" s="8"/>
      <c r="Q4" s="8"/>
      <c r="R4" s="8"/>
      <c r="S4" s="8"/>
      <c r="T4" s="8"/>
      <c r="U4" s="69"/>
      <c r="V4" s="69"/>
      <c r="W4" s="69"/>
      <c r="X4" s="69"/>
      <c r="Y4" s="69"/>
      <c r="Z4" s="8"/>
    </row>
    <row r="5" spans="1:26" ht="39.950000000000003" customHeight="1" x14ac:dyDescent="0.25">
      <c r="A5" s="159"/>
      <c r="B5" s="37">
        <v>2</v>
      </c>
      <c r="C5" s="157"/>
      <c r="D5" s="76" t="s">
        <v>28</v>
      </c>
      <c r="E5" s="87" t="s">
        <v>54</v>
      </c>
      <c r="F5" s="38" t="s">
        <v>76</v>
      </c>
      <c r="G5" s="35" t="s">
        <v>77</v>
      </c>
      <c r="H5" s="39">
        <v>7768</v>
      </c>
      <c r="I5" s="96">
        <v>0</v>
      </c>
      <c r="J5" s="81">
        <f t="shared" si="0"/>
        <v>0</v>
      </c>
      <c r="K5" s="82" t="str">
        <f t="shared" ref="K5:K29" si="1">IF(J5&lt;0,"ATENÇÃO","OK")</f>
        <v>OK</v>
      </c>
      <c r="L5" s="8"/>
      <c r="M5" s="33"/>
      <c r="N5" s="8"/>
      <c r="O5" s="8"/>
      <c r="P5" s="8"/>
      <c r="Q5" s="8"/>
      <c r="R5" s="8"/>
      <c r="S5" s="8"/>
      <c r="T5" s="8"/>
      <c r="U5" s="69"/>
      <c r="V5" s="69"/>
      <c r="W5" s="69"/>
      <c r="X5" s="69"/>
      <c r="Y5" s="69"/>
      <c r="Z5" s="8"/>
    </row>
    <row r="6" spans="1:26" ht="39.950000000000003" customHeight="1" x14ac:dyDescent="0.25">
      <c r="A6" s="159"/>
      <c r="B6" s="34">
        <v>3</v>
      </c>
      <c r="C6" s="157"/>
      <c r="D6" s="77" t="s">
        <v>29</v>
      </c>
      <c r="E6" s="88" t="s">
        <v>55</v>
      </c>
      <c r="F6" s="49" t="s">
        <v>76</v>
      </c>
      <c r="G6" s="49" t="s">
        <v>77</v>
      </c>
      <c r="H6" s="54">
        <v>3954</v>
      </c>
      <c r="I6" s="96">
        <v>60</v>
      </c>
      <c r="J6" s="81">
        <f t="shared" si="0"/>
        <v>60</v>
      </c>
      <c r="K6" s="82" t="str">
        <f t="shared" si="1"/>
        <v>OK</v>
      </c>
      <c r="L6" s="8"/>
      <c r="M6" s="8"/>
      <c r="N6" s="8"/>
      <c r="O6" s="8"/>
      <c r="P6" s="8"/>
      <c r="Q6" s="8"/>
      <c r="R6" s="8"/>
      <c r="S6" s="8"/>
      <c r="T6" s="8"/>
      <c r="U6" s="69"/>
      <c r="V6" s="69"/>
      <c r="W6" s="69"/>
      <c r="X6" s="69"/>
      <c r="Y6" s="69"/>
      <c r="Z6" s="8"/>
    </row>
    <row r="7" spans="1:26" ht="39.950000000000003" customHeight="1" x14ac:dyDescent="0.25">
      <c r="A7" s="159"/>
      <c r="B7" s="37">
        <v>4</v>
      </c>
      <c r="C7" s="157"/>
      <c r="D7" s="77" t="s">
        <v>30</v>
      </c>
      <c r="E7" s="88" t="s">
        <v>56</v>
      </c>
      <c r="F7" s="48" t="s">
        <v>76</v>
      </c>
      <c r="G7" s="49" t="s">
        <v>77</v>
      </c>
      <c r="H7" s="31">
        <v>5272</v>
      </c>
      <c r="I7" s="96">
        <v>0</v>
      </c>
      <c r="J7" s="81">
        <f t="shared" si="0"/>
        <v>0</v>
      </c>
      <c r="K7" s="82" t="str">
        <f t="shared" si="1"/>
        <v>OK</v>
      </c>
      <c r="L7" s="8"/>
      <c r="M7" s="8"/>
      <c r="N7" s="8"/>
      <c r="O7" s="8"/>
      <c r="P7" s="8"/>
      <c r="Q7" s="8"/>
      <c r="R7" s="8"/>
      <c r="S7" s="8"/>
      <c r="T7" s="8"/>
      <c r="U7" s="69"/>
      <c r="V7" s="69"/>
      <c r="W7" s="69"/>
      <c r="X7" s="69"/>
      <c r="Y7" s="69"/>
      <c r="Z7" s="8"/>
    </row>
    <row r="8" spans="1:26" ht="39.950000000000003" customHeight="1" x14ac:dyDescent="0.25">
      <c r="A8" s="160"/>
      <c r="B8" s="34">
        <v>5</v>
      </c>
      <c r="C8" s="141"/>
      <c r="D8" s="78" t="s">
        <v>31</v>
      </c>
      <c r="E8" s="89" t="s">
        <v>57</v>
      </c>
      <c r="F8" s="55" t="s">
        <v>76</v>
      </c>
      <c r="G8" s="56" t="s">
        <v>77</v>
      </c>
      <c r="H8" s="32">
        <v>1134.4000000000001</v>
      </c>
      <c r="I8" s="96">
        <v>0</v>
      </c>
      <c r="J8" s="81">
        <f t="shared" si="0"/>
        <v>0</v>
      </c>
      <c r="K8" s="82" t="str">
        <f t="shared" si="1"/>
        <v>OK</v>
      </c>
      <c r="L8" s="8"/>
      <c r="M8" s="8"/>
      <c r="N8" s="8"/>
      <c r="O8" s="8"/>
      <c r="P8" s="8"/>
      <c r="Q8" s="8"/>
      <c r="R8" s="8"/>
      <c r="S8" s="8"/>
      <c r="T8" s="8"/>
      <c r="U8" s="69"/>
      <c r="V8" s="69"/>
      <c r="W8" s="69"/>
      <c r="X8" s="69"/>
      <c r="Y8" s="69"/>
      <c r="Z8" s="8"/>
    </row>
    <row r="9" spans="1:26" ht="39.950000000000003" customHeight="1" x14ac:dyDescent="0.25">
      <c r="A9" s="47">
        <v>3</v>
      </c>
      <c r="B9" s="34">
        <v>7</v>
      </c>
      <c r="C9" s="57" t="s">
        <v>80</v>
      </c>
      <c r="D9" s="58" t="s">
        <v>32</v>
      </c>
      <c r="E9" s="90" t="s">
        <v>58</v>
      </c>
      <c r="F9" s="60" t="s">
        <v>76</v>
      </c>
      <c r="G9" s="59" t="s">
        <v>77</v>
      </c>
      <c r="H9" s="31">
        <v>725</v>
      </c>
      <c r="I9" s="96">
        <v>0</v>
      </c>
      <c r="J9" s="81">
        <f t="shared" si="0"/>
        <v>0</v>
      </c>
      <c r="K9" s="82" t="str">
        <f t="shared" si="1"/>
        <v>OK</v>
      </c>
      <c r="L9" s="8"/>
      <c r="M9" s="28"/>
      <c r="N9" s="8"/>
      <c r="O9" s="8"/>
      <c r="P9" s="8"/>
      <c r="Q9" s="8"/>
      <c r="R9" s="8"/>
      <c r="S9" s="8"/>
      <c r="T9" s="8"/>
      <c r="U9" s="69"/>
      <c r="V9" s="69"/>
      <c r="W9" s="69"/>
      <c r="X9" s="69"/>
      <c r="Y9" s="69"/>
      <c r="Z9" s="8"/>
    </row>
    <row r="10" spans="1:26" ht="39.950000000000003" customHeight="1" x14ac:dyDescent="0.25">
      <c r="A10" s="30">
        <v>4</v>
      </c>
      <c r="B10" s="37">
        <v>8</v>
      </c>
      <c r="C10" s="57" t="s">
        <v>80</v>
      </c>
      <c r="D10" s="66" t="s">
        <v>33</v>
      </c>
      <c r="E10" s="91" t="s">
        <v>59</v>
      </c>
      <c r="F10" s="67" t="s">
        <v>76</v>
      </c>
      <c r="G10" s="68" t="s">
        <v>77</v>
      </c>
      <c r="H10" s="31">
        <v>1983.33</v>
      </c>
      <c r="I10" s="96">
        <v>2</v>
      </c>
      <c r="J10" s="81">
        <f t="shared" si="0"/>
        <v>2</v>
      </c>
      <c r="K10" s="82" t="str">
        <f t="shared" si="1"/>
        <v>OK</v>
      </c>
      <c r="L10" s="69"/>
      <c r="M10" s="70"/>
      <c r="N10" s="69"/>
      <c r="O10" s="69"/>
      <c r="P10" s="69"/>
      <c r="Q10" s="69"/>
      <c r="R10" s="69"/>
      <c r="S10" s="69"/>
      <c r="T10" s="69"/>
      <c r="U10" s="69"/>
      <c r="V10" s="69"/>
      <c r="W10" s="69"/>
      <c r="X10" s="69"/>
      <c r="Y10" s="69"/>
      <c r="Z10" s="69"/>
    </row>
    <row r="11" spans="1:26" ht="49.5" customHeight="1" x14ac:dyDescent="0.25">
      <c r="A11" s="30">
        <v>6</v>
      </c>
      <c r="B11" s="37">
        <v>10</v>
      </c>
      <c r="C11" s="65" t="s">
        <v>81</v>
      </c>
      <c r="D11" s="66" t="s">
        <v>34</v>
      </c>
      <c r="E11" s="91" t="s">
        <v>60</v>
      </c>
      <c r="F11" s="67" t="s">
        <v>76</v>
      </c>
      <c r="G11" s="68" t="s">
        <v>77</v>
      </c>
      <c r="H11" s="31">
        <v>948</v>
      </c>
      <c r="I11" s="96">
        <v>0</v>
      </c>
      <c r="J11" s="81">
        <f t="shared" si="0"/>
        <v>0</v>
      </c>
      <c r="K11" s="82" t="str">
        <f t="shared" si="1"/>
        <v>OK</v>
      </c>
      <c r="L11" s="69"/>
      <c r="M11" s="70"/>
      <c r="N11" s="69"/>
      <c r="O11" s="69"/>
      <c r="P11" s="69"/>
      <c r="Q11" s="69"/>
      <c r="R11" s="69"/>
      <c r="S11" s="69"/>
      <c r="T11" s="69"/>
      <c r="U11" s="69"/>
      <c r="V11" s="69"/>
      <c r="W11" s="69"/>
      <c r="X11" s="69"/>
      <c r="Y11" s="69"/>
      <c r="Z11" s="69"/>
    </row>
    <row r="12" spans="1:26" ht="39.950000000000003" customHeight="1" x14ac:dyDescent="0.25">
      <c r="A12" s="47">
        <v>7</v>
      </c>
      <c r="B12" s="34">
        <v>11</v>
      </c>
      <c r="C12" s="65" t="s">
        <v>82</v>
      </c>
      <c r="D12" s="66" t="s">
        <v>35</v>
      </c>
      <c r="E12" s="91" t="s">
        <v>61</v>
      </c>
      <c r="F12" s="67" t="s">
        <v>76</v>
      </c>
      <c r="G12" s="68" t="s">
        <v>77</v>
      </c>
      <c r="H12" s="31">
        <v>2316.66</v>
      </c>
      <c r="I12" s="96">
        <v>0</v>
      </c>
      <c r="J12" s="81">
        <f t="shared" si="0"/>
        <v>0</v>
      </c>
      <c r="K12" s="82" t="str">
        <f t="shared" si="1"/>
        <v>OK</v>
      </c>
      <c r="L12" s="69"/>
      <c r="M12" s="70"/>
      <c r="N12" s="69"/>
      <c r="O12" s="69"/>
      <c r="P12" s="69"/>
      <c r="Q12" s="69"/>
      <c r="R12" s="69"/>
      <c r="S12" s="69"/>
      <c r="T12" s="69"/>
      <c r="U12" s="69"/>
      <c r="V12" s="69"/>
      <c r="W12" s="69"/>
      <c r="X12" s="69"/>
      <c r="Y12" s="69"/>
      <c r="Z12" s="69"/>
    </row>
    <row r="13" spans="1:26" ht="39.950000000000003" customHeight="1" x14ac:dyDescent="0.25">
      <c r="A13" s="30">
        <v>8</v>
      </c>
      <c r="B13" s="37">
        <v>12</v>
      </c>
      <c r="C13" s="65" t="s">
        <v>83</v>
      </c>
      <c r="D13" s="66" t="s">
        <v>36</v>
      </c>
      <c r="E13" s="91" t="s">
        <v>62</v>
      </c>
      <c r="F13" s="67" t="s">
        <v>76</v>
      </c>
      <c r="G13" s="68" t="s">
        <v>77</v>
      </c>
      <c r="H13" s="31">
        <v>3230</v>
      </c>
      <c r="I13" s="96">
        <v>0</v>
      </c>
      <c r="J13" s="81">
        <f t="shared" si="0"/>
        <v>0</v>
      </c>
      <c r="K13" s="82" t="str">
        <f t="shared" si="1"/>
        <v>OK</v>
      </c>
      <c r="L13" s="69"/>
      <c r="M13" s="70"/>
      <c r="N13" s="69"/>
      <c r="O13" s="69"/>
      <c r="P13" s="69"/>
      <c r="Q13" s="69"/>
      <c r="R13" s="69"/>
      <c r="S13" s="69"/>
      <c r="T13" s="69"/>
      <c r="U13" s="69"/>
      <c r="V13" s="69"/>
      <c r="W13" s="69"/>
      <c r="X13" s="69"/>
      <c r="Y13" s="69"/>
      <c r="Z13" s="69"/>
    </row>
    <row r="14" spans="1:26" ht="51.75" customHeight="1" x14ac:dyDescent="0.25">
      <c r="A14" s="47">
        <v>9</v>
      </c>
      <c r="B14" s="34">
        <v>13</v>
      </c>
      <c r="C14" s="65" t="s">
        <v>84</v>
      </c>
      <c r="D14" s="66" t="s">
        <v>37</v>
      </c>
      <c r="E14" s="91" t="s">
        <v>63</v>
      </c>
      <c r="F14" s="67" t="s">
        <v>76</v>
      </c>
      <c r="G14" s="68" t="s">
        <v>77</v>
      </c>
      <c r="H14" s="31">
        <v>65900</v>
      </c>
      <c r="I14" s="96">
        <v>0</v>
      </c>
      <c r="J14" s="81">
        <f t="shared" si="0"/>
        <v>0</v>
      </c>
      <c r="K14" s="82" t="str">
        <f t="shared" si="1"/>
        <v>OK</v>
      </c>
      <c r="L14" s="69"/>
      <c r="M14" s="70"/>
      <c r="N14" s="69"/>
      <c r="O14" s="69"/>
      <c r="P14" s="69"/>
      <c r="Q14" s="69"/>
      <c r="R14" s="69"/>
      <c r="S14" s="69"/>
      <c r="T14" s="69"/>
      <c r="U14" s="69"/>
      <c r="V14" s="69"/>
      <c r="W14" s="69"/>
      <c r="X14" s="69"/>
      <c r="Y14" s="69"/>
      <c r="Z14" s="69"/>
    </row>
    <row r="15" spans="1:26" ht="39.950000000000003" customHeight="1" x14ac:dyDescent="0.25">
      <c r="A15" s="30">
        <v>10</v>
      </c>
      <c r="B15" s="37">
        <v>14</v>
      </c>
      <c r="C15" s="57" t="s">
        <v>80</v>
      </c>
      <c r="D15" s="66" t="s">
        <v>38</v>
      </c>
      <c r="E15" s="91" t="s">
        <v>64</v>
      </c>
      <c r="F15" s="67" t="s">
        <v>76</v>
      </c>
      <c r="G15" s="68" t="s">
        <v>77</v>
      </c>
      <c r="H15" s="31">
        <v>17332</v>
      </c>
      <c r="I15" s="96">
        <v>0</v>
      </c>
      <c r="J15" s="81">
        <f t="shared" si="0"/>
        <v>0</v>
      </c>
      <c r="K15" s="82" t="str">
        <f t="shared" si="1"/>
        <v>OK</v>
      </c>
      <c r="L15" s="69"/>
      <c r="M15" s="70"/>
      <c r="N15" s="69"/>
      <c r="O15" s="69"/>
      <c r="P15" s="69"/>
      <c r="Q15" s="69"/>
      <c r="R15" s="69"/>
      <c r="S15" s="69"/>
      <c r="T15" s="69"/>
      <c r="U15" s="69"/>
      <c r="V15" s="69"/>
      <c r="W15" s="69"/>
      <c r="X15" s="69"/>
      <c r="Y15" s="69"/>
      <c r="Z15" s="69"/>
    </row>
    <row r="16" spans="1:26" ht="39.950000000000003" customHeight="1" x14ac:dyDescent="0.25">
      <c r="A16" s="47">
        <v>11</v>
      </c>
      <c r="B16" s="34">
        <v>15</v>
      </c>
      <c r="C16" s="57" t="s">
        <v>80</v>
      </c>
      <c r="D16" s="66" t="s">
        <v>39</v>
      </c>
      <c r="E16" s="91" t="s">
        <v>65</v>
      </c>
      <c r="F16" s="67" t="s">
        <v>76</v>
      </c>
      <c r="G16" s="68" t="s">
        <v>77</v>
      </c>
      <c r="H16" s="31">
        <v>130000</v>
      </c>
      <c r="I16" s="96">
        <v>0</v>
      </c>
      <c r="J16" s="81">
        <f t="shared" si="0"/>
        <v>0</v>
      </c>
      <c r="K16" s="82" t="str">
        <f t="shared" si="1"/>
        <v>OK</v>
      </c>
      <c r="L16" s="69"/>
      <c r="M16" s="70"/>
      <c r="N16" s="69"/>
      <c r="O16" s="69"/>
      <c r="P16" s="69"/>
      <c r="Q16" s="69"/>
      <c r="R16" s="69"/>
      <c r="S16" s="69"/>
      <c r="T16" s="69"/>
      <c r="U16" s="69"/>
      <c r="V16" s="69"/>
      <c r="W16" s="69"/>
      <c r="X16" s="69"/>
      <c r="Y16" s="69"/>
      <c r="Z16" s="69"/>
    </row>
    <row r="17" spans="1:26" ht="39.950000000000003" customHeight="1" x14ac:dyDescent="0.25">
      <c r="A17" s="136">
        <v>14</v>
      </c>
      <c r="B17" s="37">
        <v>18</v>
      </c>
      <c r="C17" s="139" t="s">
        <v>85</v>
      </c>
      <c r="D17" s="66" t="s">
        <v>40</v>
      </c>
      <c r="E17" s="91" t="s">
        <v>66</v>
      </c>
      <c r="F17" s="67" t="s">
        <v>76</v>
      </c>
      <c r="G17" s="68" t="s">
        <v>77</v>
      </c>
      <c r="H17" s="31">
        <v>17500</v>
      </c>
      <c r="I17" s="96">
        <v>0</v>
      </c>
      <c r="J17" s="81">
        <f t="shared" si="0"/>
        <v>0</v>
      </c>
      <c r="K17" s="82" t="str">
        <f t="shared" si="1"/>
        <v>OK</v>
      </c>
      <c r="L17" s="69"/>
      <c r="M17" s="70"/>
      <c r="N17" s="69"/>
      <c r="O17" s="69"/>
      <c r="P17" s="69"/>
      <c r="Q17" s="69"/>
      <c r="R17" s="69"/>
      <c r="S17" s="69"/>
      <c r="T17" s="69"/>
      <c r="U17" s="69"/>
      <c r="V17" s="69"/>
      <c r="W17" s="69"/>
      <c r="X17" s="69"/>
      <c r="Y17" s="69"/>
      <c r="Z17" s="69"/>
    </row>
    <row r="18" spans="1:26" ht="39.950000000000003" customHeight="1" x14ac:dyDescent="0.25">
      <c r="A18" s="137"/>
      <c r="B18" s="34">
        <v>19</v>
      </c>
      <c r="C18" s="140"/>
      <c r="D18" s="66" t="s">
        <v>41</v>
      </c>
      <c r="E18" s="91" t="s">
        <v>67</v>
      </c>
      <c r="F18" s="67" t="s">
        <v>76</v>
      </c>
      <c r="G18" s="68" t="s">
        <v>77</v>
      </c>
      <c r="H18" s="31">
        <v>6028</v>
      </c>
      <c r="I18" s="96">
        <v>0</v>
      </c>
      <c r="J18" s="81">
        <f t="shared" si="0"/>
        <v>0</v>
      </c>
      <c r="K18" s="82" t="str">
        <f t="shared" si="1"/>
        <v>OK</v>
      </c>
      <c r="L18" s="69"/>
      <c r="M18" s="70"/>
      <c r="N18" s="69"/>
      <c r="O18" s="69"/>
      <c r="P18" s="69"/>
      <c r="Q18" s="69"/>
      <c r="R18" s="69"/>
      <c r="S18" s="69"/>
      <c r="T18" s="69"/>
      <c r="U18" s="69"/>
      <c r="V18" s="69"/>
      <c r="W18" s="69"/>
      <c r="X18" s="69"/>
      <c r="Y18" s="69"/>
      <c r="Z18" s="69"/>
    </row>
    <row r="19" spans="1:26" ht="39.950000000000003" customHeight="1" x14ac:dyDescent="0.25">
      <c r="A19" s="137"/>
      <c r="B19" s="37">
        <v>20</v>
      </c>
      <c r="C19" s="140"/>
      <c r="D19" s="50" t="s">
        <v>42</v>
      </c>
      <c r="E19" s="92" t="s">
        <v>68</v>
      </c>
      <c r="F19" s="52" t="s">
        <v>76</v>
      </c>
      <c r="G19" s="51" t="s">
        <v>77</v>
      </c>
      <c r="H19" s="29">
        <v>8100</v>
      </c>
      <c r="I19" s="96">
        <v>0</v>
      </c>
      <c r="J19" s="81">
        <f t="shared" si="0"/>
        <v>0</v>
      </c>
      <c r="K19" s="82" t="str">
        <f t="shared" si="1"/>
        <v>OK</v>
      </c>
      <c r="L19" s="8"/>
      <c r="M19" s="8"/>
      <c r="N19" s="8"/>
      <c r="O19" s="8"/>
      <c r="P19" s="8"/>
      <c r="Q19" s="8"/>
      <c r="R19" s="8"/>
      <c r="S19" s="8"/>
      <c r="T19" s="8"/>
      <c r="U19" s="69"/>
      <c r="V19" s="69"/>
      <c r="W19" s="69"/>
      <c r="X19" s="69"/>
      <c r="Y19" s="69"/>
      <c r="Z19" s="8"/>
    </row>
    <row r="20" spans="1:26" ht="39.950000000000003" customHeight="1" x14ac:dyDescent="0.25">
      <c r="A20" s="137"/>
      <c r="B20" s="34">
        <v>21</v>
      </c>
      <c r="C20" s="140"/>
      <c r="D20" s="72" t="s">
        <v>43</v>
      </c>
      <c r="E20" s="93" t="s">
        <v>69</v>
      </c>
      <c r="F20" s="74" t="s">
        <v>76</v>
      </c>
      <c r="G20" s="73" t="s">
        <v>77</v>
      </c>
      <c r="H20" s="31">
        <v>6925.08</v>
      </c>
      <c r="I20" s="96">
        <v>0</v>
      </c>
      <c r="J20" s="81">
        <f t="shared" si="0"/>
        <v>0</v>
      </c>
      <c r="K20" s="82" t="str">
        <f t="shared" si="1"/>
        <v>OK</v>
      </c>
      <c r="L20" s="69"/>
      <c r="M20" s="69"/>
      <c r="N20" s="69"/>
      <c r="O20" s="69"/>
      <c r="P20" s="69"/>
      <c r="Q20" s="69"/>
      <c r="R20" s="69"/>
      <c r="S20" s="69"/>
      <c r="T20" s="69"/>
      <c r="U20" s="69"/>
      <c r="V20" s="69"/>
      <c r="W20" s="69"/>
      <c r="X20" s="69"/>
      <c r="Y20" s="69"/>
      <c r="Z20" s="69"/>
    </row>
    <row r="21" spans="1:26" ht="39.950000000000003" customHeight="1" x14ac:dyDescent="0.25">
      <c r="A21" s="138"/>
      <c r="B21" s="37">
        <v>22</v>
      </c>
      <c r="C21" s="141"/>
      <c r="D21" s="72" t="s">
        <v>44</v>
      </c>
      <c r="E21" s="93" t="s">
        <v>70</v>
      </c>
      <c r="F21" s="74" t="s">
        <v>76</v>
      </c>
      <c r="G21" s="73" t="s">
        <v>77</v>
      </c>
      <c r="H21" s="31">
        <v>6762.77</v>
      </c>
      <c r="I21" s="96">
        <v>0</v>
      </c>
      <c r="J21" s="81">
        <f t="shared" si="0"/>
        <v>0</v>
      </c>
      <c r="K21" s="82" t="str">
        <f t="shared" si="1"/>
        <v>OK</v>
      </c>
      <c r="L21" s="69"/>
      <c r="M21" s="69"/>
      <c r="N21" s="69"/>
      <c r="O21" s="69"/>
      <c r="P21" s="69"/>
      <c r="Q21" s="69"/>
      <c r="R21" s="69"/>
      <c r="S21" s="69"/>
      <c r="T21" s="69"/>
      <c r="U21" s="69"/>
      <c r="V21" s="69"/>
      <c r="W21" s="69"/>
      <c r="X21" s="69"/>
      <c r="Y21" s="69"/>
      <c r="Z21" s="69"/>
    </row>
    <row r="22" spans="1:26" ht="39.950000000000003" customHeight="1" x14ac:dyDescent="0.25">
      <c r="A22" s="47">
        <v>15</v>
      </c>
      <c r="B22" s="34">
        <v>23</v>
      </c>
      <c r="C22" s="57" t="s">
        <v>80</v>
      </c>
      <c r="D22" s="72" t="s">
        <v>45</v>
      </c>
      <c r="E22" s="93" t="s">
        <v>71</v>
      </c>
      <c r="F22" s="74" t="s">
        <v>76</v>
      </c>
      <c r="G22" s="73" t="s">
        <v>77</v>
      </c>
      <c r="H22" s="31">
        <v>30100</v>
      </c>
      <c r="I22" s="96">
        <v>0</v>
      </c>
      <c r="J22" s="81">
        <f t="shared" si="0"/>
        <v>0</v>
      </c>
      <c r="K22" s="82" t="str">
        <f t="shared" si="1"/>
        <v>OK</v>
      </c>
      <c r="L22" s="69"/>
      <c r="M22" s="69"/>
      <c r="N22" s="69"/>
      <c r="O22" s="69"/>
      <c r="P22" s="69"/>
      <c r="Q22" s="69"/>
      <c r="R22" s="69"/>
      <c r="S22" s="69"/>
      <c r="T22" s="69"/>
      <c r="U22" s="69"/>
      <c r="V22" s="69"/>
      <c r="W22" s="69"/>
      <c r="X22" s="69"/>
      <c r="Y22" s="69"/>
      <c r="Z22" s="69"/>
    </row>
    <row r="23" spans="1:26" ht="49.5" customHeight="1" x14ac:dyDescent="0.25">
      <c r="A23" s="47">
        <v>16</v>
      </c>
      <c r="B23" s="37">
        <v>24</v>
      </c>
      <c r="C23" s="71" t="s">
        <v>86</v>
      </c>
      <c r="D23" s="72" t="s">
        <v>46</v>
      </c>
      <c r="E23" s="93" t="s">
        <v>72</v>
      </c>
      <c r="F23" s="74" t="s">
        <v>76</v>
      </c>
      <c r="G23" s="73" t="s">
        <v>77</v>
      </c>
      <c r="H23" s="31">
        <v>3239.6</v>
      </c>
      <c r="I23" s="96">
        <v>0</v>
      </c>
      <c r="J23" s="81">
        <f t="shared" si="0"/>
        <v>0</v>
      </c>
      <c r="K23" s="82" t="str">
        <f t="shared" si="1"/>
        <v>OK</v>
      </c>
      <c r="L23" s="69"/>
      <c r="M23" s="69"/>
      <c r="N23" s="69"/>
      <c r="O23" s="69"/>
      <c r="P23" s="69"/>
      <c r="Q23" s="69"/>
      <c r="R23" s="69"/>
      <c r="S23" s="69"/>
      <c r="T23" s="69"/>
      <c r="U23" s="69"/>
      <c r="V23" s="69"/>
      <c r="W23" s="69"/>
      <c r="X23" s="69"/>
      <c r="Y23" s="69"/>
      <c r="Z23" s="69"/>
    </row>
    <row r="24" spans="1:26" ht="39.950000000000003" customHeight="1" x14ac:dyDescent="0.25">
      <c r="A24" s="47">
        <v>18</v>
      </c>
      <c r="B24" s="37">
        <v>26</v>
      </c>
      <c r="C24" s="57" t="s">
        <v>80</v>
      </c>
      <c r="D24" s="72" t="s">
        <v>47</v>
      </c>
      <c r="E24" s="93" t="s">
        <v>73</v>
      </c>
      <c r="F24" s="74" t="s">
        <v>76</v>
      </c>
      <c r="G24" s="73" t="s">
        <v>77</v>
      </c>
      <c r="H24" s="31">
        <v>2140.61</v>
      </c>
      <c r="I24" s="96">
        <v>10</v>
      </c>
      <c r="J24" s="81">
        <f t="shared" si="0"/>
        <v>10</v>
      </c>
      <c r="K24" s="82" t="str">
        <f t="shared" si="1"/>
        <v>OK</v>
      </c>
      <c r="L24" s="69"/>
      <c r="M24" s="69"/>
      <c r="N24" s="69"/>
      <c r="O24" s="69"/>
      <c r="P24" s="69"/>
      <c r="Q24" s="69"/>
      <c r="R24" s="69"/>
      <c r="S24" s="69"/>
      <c r="T24" s="69"/>
      <c r="U24" s="69"/>
      <c r="V24" s="69"/>
      <c r="W24" s="69"/>
      <c r="X24" s="69"/>
      <c r="Y24" s="69"/>
      <c r="Z24" s="69"/>
    </row>
    <row r="25" spans="1:26" ht="39.950000000000003" customHeight="1" x14ac:dyDescent="0.25">
      <c r="A25" s="47">
        <v>19</v>
      </c>
      <c r="B25" s="34">
        <v>27</v>
      </c>
      <c r="C25" s="65" t="s">
        <v>82</v>
      </c>
      <c r="D25" s="72" t="s">
        <v>48</v>
      </c>
      <c r="E25" s="93" t="s">
        <v>74</v>
      </c>
      <c r="F25" s="74" t="s">
        <v>76</v>
      </c>
      <c r="G25" s="73" t="s">
        <v>77</v>
      </c>
      <c r="H25" s="31">
        <v>4749.99</v>
      </c>
      <c r="I25" s="96">
        <v>0</v>
      </c>
      <c r="J25" s="81">
        <f t="shared" si="0"/>
        <v>0</v>
      </c>
      <c r="K25" s="82" t="str">
        <f t="shared" si="1"/>
        <v>OK</v>
      </c>
      <c r="L25" s="69"/>
      <c r="M25" s="69"/>
      <c r="N25" s="69"/>
      <c r="O25" s="69"/>
      <c r="P25" s="69"/>
      <c r="Q25" s="69"/>
      <c r="R25" s="69"/>
      <c r="S25" s="69"/>
      <c r="T25" s="69"/>
      <c r="U25" s="69"/>
      <c r="V25" s="69"/>
      <c r="W25" s="69"/>
      <c r="X25" s="69"/>
      <c r="Y25" s="69"/>
      <c r="Z25" s="69"/>
    </row>
    <row r="26" spans="1:26" ht="39.950000000000003" customHeight="1" x14ac:dyDescent="0.25">
      <c r="A26" s="136">
        <v>20</v>
      </c>
      <c r="B26" s="37">
        <v>28</v>
      </c>
      <c r="C26" s="142" t="s">
        <v>87</v>
      </c>
      <c r="D26" s="72" t="s">
        <v>49</v>
      </c>
      <c r="E26" s="93" t="s">
        <v>75</v>
      </c>
      <c r="F26" s="74" t="s">
        <v>76</v>
      </c>
      <c r="G26" s="73" t="s">
        <v>77</v>
      </c>
      <c r="H26" s="31">
        <v>19713</v>
      </c>
      <c r="I26" s="96">
        <v>1</v>
      </c>
      <c r="J26" s="81">
        <f t="shared" si="0"/>
        <v>1</v>
      </c>
      <c r="K26" s="82" t="str">
        <f t="shared" si="1"/>
        <v>OK</v>
      </c>
      <c r="L26" s="69"/>
      <c r="M26" s="69"/>
      <c r="N26" s="69"/>
      <c r="O26" s="69"/>
      <c r="P26" s="69"/>
      <c r="Q26" s="69"/>
      <c r="R26" s="69"/>
      <c r="S26" s="69"/>
      <c r="T26" s="69"/>
      <c r="U26" s="69"/>
      <c r="V26" s="69"/>
      <c r="W26" s="69"/>
      <c r="X26" s="69"/>
      <c r="Y26" s="69"/>
      <c r="Z26" s="69"/>
    </row>
    <row r="27" spans="1:26" ht="39.950000000000003" customHeight="1" x14ac:dyDescent="0.25">
      <c r="A27" s="137"/>
      <c r="B27" s="34">
        <v>29</v>
      </c>
      <c r="C27" s="143"/>
      <c r="D27" s="72" t="s">
        <v>50</v>
      </c>
      <c r="E27" s="93" t="s">
        <v>75</v>
      </c>
      <c r="F27" s="74" t="s">
        <v>76</v>
      </c>
      <c r="G27" s="73" t="s">
        <v>77</v>
      </c>
      <c r="H27" s="31">
        <v>19713</v>
      </c>
      <c r="I27" s="96">
        <v>0</v>
      </c>
      <c r="J27" s="81">
        <f t="shared" si="0"/>
        <v>0</v>
      </c>
      <c r="K27" s="82" t="str">
        <f t="shared" si="1"/>
        <v>OK</v>
      </c>
      <c r="L27" s="69"/>
      <c r="M27" s="69"/>
      <c r="N27" s="69"/>
      <c r="O27" s="69"/>
      <c r="P27" s="69"/>
      <c r="Q27" s="69"/>
      <c r="R27" s="69"/>
      <c r="S27" s="69"/>
      <c r="T27" s="69"/>
      <c r="U27" s="69"/>
      <c r="V27" s="69"/>
      <c r="W27" s="69"/>
      <c r="X27" s="69"/>
      <c r="Y27" s="69"/>
      <c r="Z27" s="69"/>
    </row>
    <row r="28" spans="1:26" ht="39.950000000000003" customHeight="1" x14ac:dyDescent="0.25">
      <c r="A28" s="137"/>
      <c r="B28" s="37">
        <v>30</v>
      </c>
      <c r="C28" s="143"/>
      <c r="D28" s="72" t="s">
        <v>51</v>
      </c>
      <c r="E28" s="93" t="s">
        <v>75</v>
      </c>
      <c r="F28" s="74" t="s">
        <v>76</v>
      </c>
      <c r="G28" s="73" t="s">
        <v>77</v>
      </c>
      <c r="H28" s="31">
        <v>26239</v>
      </c>
      <c r="I28" s="96">
        <v>0</v>
      </c>
      <c r="J28" s="81">
        <f t="shared" si="0"/>
        <v>0</v>
      </c>
      <c r="K28" s="82" t="str">
        <f t="shared" si="1"/>
        <v>OK</v>
      </c>
      <c r="L28" s="69"/>
      <c r="M28" s="69"/>
      <c r="N28" s="69"/>
      <c r="O28" s="69"/>
      <c r="P28" s="69"/>
      <c r="Q28" s="69"/>
      <c r="R28" s="69"/>
      <c r="S28" s="69"/>
      <c r="T28" s="69"/>
      <c r="U28" s="69"/>
      <c r="V28" s="69"/>
      <c r="W28" s="69"/>
      <c r="X28" s="69"/>
      <c r="Y28" s="69"/>
      <c r="Z28" s="69"/>
    </row>
    <row r="29" spans="1:26" ht="27.95" customHeight="1" x14ac:dyDescent="0.25">
      <c r="A29" s="138"/>
      <c r="B29" s="61">
        <v>31</v>
      </c>
      <c r="C29" s="144"/>
      <c r="D29" s="50" t="s">
        <v>52</v>
      </c>
      <c r="E29" s="92" t="s">
        <v>75</v>
      </c>
      <c r="F29" s="62" t="s">
        <v>76</v>
      </c>
      <c r="G29" s="63" t="s">
        <v>77</v>
      </c>
      <c r="H29" s="64">
        <v>63503</v>
      </c>
      <c r="I29" s="96">
        <v>0</v>
      </c>
      <c r="J29" s="81">
        <f t="shared" si="0"/>
        <v>0</v>
      </c>
      <c r="K29" s="82" t="str">
        <f t="shared" si="1"/>
        <v>OK</v>
      </c>
      <c r="L29" s="8"/>
      <c r="M29" s="8"/>
      <c r="N29" s="8"/>
      <c r="O29" s="8"/>
      <c r="P29" s="8"/>
      <c r="Q29" s="8"/>
      <c r="R29" s="8"/>
      <c r="S29" s="8"/>
      <c r="T29" s="8"/>
      <c r="U29" s="69"/>
      <c r="V29" s="69"/>
      <c r="W29" s="69"/>
      <c r="X29" s="69"/>
      <c r="Y29" s="69"/>
      <c r="Z29" s="8"/>
    </row>
    <row r="30" spans="1:26" s="46" customFormat="1" ht="15.75" x14ac:dyDescent="0.25">
      <c r="A30" s="40"/>
      <c r="B30" s="40"/>
      <c r="C30" s="94"/>
      <c r="D30" s="41"/>
      <c r="E30" s="42"/>
      <c r="F30" s="42"/>
      <c r="G30" s="42"/>
      <c r="H30" s="43"/>
      <c r="I30" s="97">
        <f>SUM(I4:I29)</f>
        <v>73</v>
      </c>
      <c r="J30" s="79">
        <f>SUM(J4:J29)</f>
        <v>73</v>
      </c>
      <c r="K30" s="44"/>
      <c r="L30" s="45">
        <f t="shared" ref="L30:T30" si="2">SUMPRODUCT($H$4:$H$29,L4:L29)</f>
        <v>0</v>
      </c>
      <c r="M30" s="45">
        <f t="shared" si="2"/>
        <v>0</v>
      </c>
      <c r="N30" s="45">
        <f t="shared" si="2"/>
        <v>0</v>
      </c>
      <c r="O30" s="45">
        <f t="shared" si="2"/>
        <v>0</v>
      </c>
      <c r="P30" s="45">
        <f t="shared" si="2"/>
        <v>0</v>
      </c>
      <c r="Q30" s="45">
        <f t="shared" si="2"/>
        <v>0</v>
      </c>
      <c r="R30" s="45">
        <f t="shared" si="2"/>
        <v>0</v>
      </c>
      <c r="S30" s="45">
        <f t="shared" si="2"/>
        <v>0</v>
      </c>
      <c r="T30" s="45">
        <f t="shared" si="2"/>
        <v>0</v>
      </c>
      <c r="U30" s="45"/>
      <c r="V30" s="45"/>
      <c r="W30" s="45"/>
      <c r="X30" s="45"/>
      <c r="Y30" s="45"/>
      <c r="Z30" s="45">
        <f>SUMPRODUCT($H$4:$H$29,Z4:Z29)</f>
        <v>0</v>
      </c>
    </row>
    <row r="31" spans="1:26" ht="15.75" thickBot="1" x14ac:dyDescent="0.3">
      <c r="M31" s="27"/>
    </row>
    <row r="32" spans="1:26" ht="15.75" thickBot="1" x14ac:dyDescent="0.3">
      <c r="C32" s="145" t="s">
        <v>104</v>
      </c>
      <c r="D32" s="146"/>
      <c r="E32" s="146"/>
      <c r="F32" s="146"/>
      <c r="G32" s="146"/>
      <c r="H32" s="147"/>
    </row>
  </sheetData>
  <autoFilter ref="A3:Z30" xr:uid="{00000000-0001-0000-0000-000000000000}"/>
  <mergeCells count="27">
    <mergeCell ref="N1:N2"/>
    <mergeCell ref="A2:H2"/>
    <mergeCell ref="I2:K2"/>
    <mergeCell ref="A1:C1"/>
    <mergeCell ref="D1:H1"/>
    <mergeCell ref="I1:K1"/>
    <mergeCell ref="L1:L2"/>
    <mergeCell ref="M1:M2"/>
    <mergeCell ref="Z1:Z2"/>
    <mergeCell ref="O1:O2"/>
    <mergeCell ref="P1:P2"/>
    <mergeCell ref="Q1:Q2"/>
    <mergeCell ref="R1:R2"/>
    <mergeCell ref="S1:S2"/>
    <mergeCell ref="T1:T2"/>
    <mergeCell ref="U1:U2"/>
    <mergeCell ref="V1:V2"/>
    <mergeCell ref="W1:W2"/>
    <mergeCell ref="X1:X2"/>
    <mergeCell ref="Y1:Y2"/>
    <mergeCell ref="C32:H32"/>
    <mergeCell ref="A4:A8"/>
    <mergeCell ref="C4:C8"/>
    <mergeCell ref="A17:A21"/>
    <mergeCell ref="C17:C21"/>
    <mergeCell ref="A26:A29"/>
    <mergeCell ref="C26:C29"/>
  </mergeCells>
  <conditionalFormatting sqref="L4:Z29">
    <cfRule type="cellIs" dxfId="4" priority="3" stopIfTrue="1" operator="greaterThan">
      <formula>0</formula>
    </cfRule>
    <cfRule type="cellIs" dxfId="3" priority="4" stopIfTrue="1" operator="greaterThan">
      <formula>0</formula>
    </cfRule>
    <cfRule type="cellIs" dxfId="2" priority="5" stopIfTrue="1" operator="greaterThan">
      <formula>0</formula>
    </cfRule>
  </conditionalFormatting>
  <conditionalFormatting sqref="J4:J29">
    <cfRule type="cellIs" dxfId="1" priority="1" operator="lessThan">
      <formula>0</formula>
    </cfRule>
    <cfRule type="cellIs" dxfId="0" priority="2" operator="lessThan">
      <formula>0</formula>
    </cfRule>
  </conditionalFormatting>
  <pageMargins left="0.74791666666666667" right="0.74791666666666667" top="0.98402777777777772" bottom="0.98402777777777772" header="0.51180555555555551" footer="0.51180555555555551"/>
  <pageSetup paperSize="9" firstPageNumber="0" orientation="landscape" horizontalDpi="300" verticalDpi="300" r:id="rId1"/>
  <headerFooter alignWithMargins="0"/>
  <drawing r:id="rId2"/>
  <legacyDrawing r:id="rId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C000"/>
  </sheetPr>
  <dimension ref="A1:M185"/>
  <sheetViews>
    <sheetView tabSelected="1" zoomScale="80" zoomScaleNormal="80" workbookViewId="0">
      <selection activeCell="F15" sqref="F15"/>
    </sheetView>
  </sheetViews>
  <sheetFormatPr defaultColWidth="9.7109375" defaultRowHeight="15" x14ac:dyDescent="0.25"/>
  <cols>
    <col min="1" max="1" width="5.140625" style="3" customWidth="1"/>
    <col min="2" max="2" width="6.28515625" style="3" customWidth="1"/>
    <col min="3" max="3" width="29" style="3" customWidth="1"/>
    <col min="4" max="4" width="40.140625" style="3" customWidth="1"/>
    <col min="5" max="5" width="21.5703125" style="3" customWidth="1"/>
    <col min="6" max="7" width="14.5703125" style="3" customWidth="1"/>
    <col min="8" max="8" width="16.28515625" style="3" customWidth="1"/>
    <col min="9" max="9" width="12.85546875" style="13" customWidth="1"/>
    <col min="10" max="10" width="13.28515625" style="20" customWidth="1"/>
    <col min="11" max="11" width="12.5703125" style="16" customWidth="1"/>
    <col min="12" max="12" width="18.28515625" style="9" customWidth="1"/>
    <col min="13" max="13" width="18.42578125" style="9" customWidth="1"/>
    <col min="14" max="16384" width="9.7109375" style="9"/>
  </cols>
  <sheetData>
    <row r="1" spans="1:13" ht="37.5" customHeight="1" x14ac:dyDescent="0.25">
      <c r="A1" s="175" t="s">
        <v>102</v>
      </c>
      <c r="B1" s="175"/>
      <c r="C1" s="175"/>
      <c r="D1" s="175" t="s">
        <v>105</v>
      </c>
      <c r="E1" s="175"/>
      <c r="F1" s="175"/>
      <c r="G1" s="175"/>
      <c r="H1" s="175"/>
      <c r="I1" s="176" t="s">
        <v>103</v>
      </c>
      <c r="J1" s="177"/>
      <c r="K1" s="177"/>
      <c r="L1" s="177"/>
      <c r="M1" s="178"/>
    </row>
    <row r="2" spans="1:13" ht="27" customHeight="1" x14ac:dyDescent="0.25">
      <c r="A2" s="179" t="s">
        <v>26</v>
      </c>
      <c r="B2" s="179"/>
      <c r="C2" s="179"/>
      <c r="D2" s="179"/>
      <c r="E2" s="179"/>
      <c r="F2" s="179"/>
      <c r="G2" s="179"/>
      <c r="H2" s="179"/>
      <c r="I2" s="179"/>
      <c r="J2" s="179"/>
      <c r="K2" s="179"/>
      <c r="L2" s="179"/>
      <c r="M2" s="180"/>
    </row>
    <row r="3" spans="1:13" s="10" customFormat="1" ht="30" x14ac:dyDescent="0.2">
      <c r="A3" s="25" t="s">
        <v>4</v>
      </c>
      <c r="B3" s="25" t="s">
        <v>2</v>
      </c>
      <c r="C3" s="25" t="s">
        <v>15</v>
      </c>
      <c r="D3" s="25" t="s">
        <v>16</v>
      </c>
      <c r="E3" s="25" t="s">
        <v>18</v>
      </c>
      <c r="F3" s="25" t="s">
        <v>14</v>
      </c>
      <c r="G3" s="25" t="s">
        <v>3</v>
      </c>
      <c r="H3" s="26" t="s">
        <v>17</v>
      </c>
      <c r="I3" s="83" t="s">
        <v>5</v>
      </c>
      <c r="J3" s="84" t="s">
        <v>6</v>
      </c>
      <c r="K3" s="85" t="s">
        <v>7</v>
      </c>
      <c r="L3" s="86" t="s">
        <v>8</v>
      </c>
      <c r="M3" s="86" t="s">
        <v>9</v>
      </c>
    </row>
    <row r="4" spans="1:13" ht="45" x14ac:dyDescent="0.25">
      <c r="A4" s="158">
        <v>1</v>
      </c>
      <c r="B4" s="99">
        <v>1</v>
      </c>
      <c r="C4" s="139" t="s">
        <v>79</v>
      </c>
      <c r="D4" s="100" t="s">
        <v>27</v>
      </c>
      <c r="E4" s="87" t="s">
        <v>53</v>
      </c>
      <c r="F4" s="101" t="s">
        <v>76</v>
      </c>
      <c r="G4" s="101" t="s">
        <v>77</v>
      </c>
      <c r="H4" s="102">
        <v>5826</v>
      </c>
      <c r="I4" s="133">
        <f>'REITORIA-SETIC'!I4+ESAG!I4+CEAD!I4+CEART!I4+FAED!I4+CEFID!I4+CCT!I4+CAV!I4+CEAVI!I4+CEPLAN!I4+CEO!I4+CESFI!I4+CERES!I4</f>
        <v>33</v>
      </c>
      <c r="J4" s="21">
        <f>'REITORIA-SETIC'!I4-'REITORIA-SETIC'!J4+ESAG!I4-ESAG!J4+CEAD!I4-CEAD!J4+CEART!I4-CEART!J4+FAED!I4-FAED!J4+CEFID!I4-CEFID!J4+CCT!I4-CCT!J4+CAV!I4-CAV!J4+CEAVI!I4-CEAVI!J4+CEPLAN!I4-CEPLAN!J4+CEO!I4-CEO!J4+CESFI!I4-CESFI!J4+CERES!I4-CERES!J4</f>
        <v>0</v>
      </c>
      <c r="K4" s="11">
        <f>I4-J4</f>
        <v>33</v>
      </c>
      <c r="L4" s="12">
        <f>H4*I4</f>
        <v>192258</v>
      </c>
      <c r="M4" s="12">
        <f t="shared" ref="M4:M29" si="0">H4*J4</f>
        <v>0</v>
      </c>
    </row>
    <row r="5" spans="1:13" s="15" customFormat="1" ht="45" x14ac:dyDescent="0.25">
      <c r="A5" s="159"/>
      <c r="B5" s="103">
        <v>2</v>
      </c>
      <c r="C5" s="157"/>
      <c r="D5" s="100" t="s">
        <v>28</v>
      </c>
      <c r="E5" s="87" t="s">
        <v>54</v>
      </c>
      <c r="F5" s="104" t="s">
        <v>76</v>
      </c>
      <c r="G5" s="101" t="s">
        <v>77</v>
      </c>
      <c r="H5" s="105">
        <v>7768</v>
      </c>
      <c r="I5" s="133">
        <f>'REITORIA-SETIC'!I5+ESAG!I5+CEAD!I5+CEART!I5+FAED!I5+CEFID!I5+CCT!I5+CAV!I5+CEAVI!I5+CEPLAN!I5+CEO!I5+CESFI!I5+CERES!I5</f>
        <v>43</v>
      </c>
      <c r="J5" s="21">
        <f>'REITORIA-SETIC'!I5-'REITORIA-SETIC'!J5+ESAG!I5-ESAG!J5+CEAD!I5-CEAD!J5+CEART!I5-CEART!J5+FAED!I5-FAED!J5+CEFID!I5-CEFID!J5+CCT!I5-CCT!J5+CAV!I5-CAV!J5+CEAVI!I5-CEAVI!J5+CEPLAN!I5-CEPLAN!J5+CEO!I5-CEO!J5+CESFI!I5-CESFI!J5+CERES!I5-CERES!J5</f>
        <v>0</v>
      </c>
      <c r="K5" s="11">
        <f t="shared" ref="K5:K29" si="1">I5-J5</f>
        <v>43</v>
      </c>
      <c r="L5" s="12">
        <f t="shared" ref="L5:L29" si="2">H5*I5</f>
        <v>334024</v>
      </c>
      <c r="M5" s="12">
        <f t="shared" si="0"/>
        <v>0</v>
      </c>
    </row>
    <row r="6" spans="1:13" s="15" customFormat="1" ht="45" x14ac:dyDescent="0.25">
      <c r="A6" s="159"/>
      <c r="B6" s="99">
        <v>3</v>
      </c>
      <c r="C6" s="157"/>
      <c r="D6" s="106" t="s">
        <v>29</v>
      </c>
      <c r="E6" s="88" t="s">
        <v>55</v>
      </c>
      <c r="F6" s="107" t="s">
        <v>76</v>
      </c>
      <c r="G6" s="107" t="s">
        <v>77</v>
      </c>
      <c r="H6" s="108">
        <v>3954</v>
      </c>
      <c r="I6" s="133">
        <f>'REITORIA-SETIC'!I6+ESAG!I6+CEAD!I6+CEART!I6+FAED!I6+CEFID!I6+CCT!I6+CAV!I6+CEAVI!I6+CEPLAN!I6+CEO!I6+CESFI!I6+CERES!I6</f>
        <v>113</v>
      </c>
      <c r="J6" s="21">
        <f>'REITORIA-SETIC'!I6-'REITORIA-SETIC'!J6+ESAG!I6-ESAG!J6+CEAD!I6-CEAD!J6+CEART!I6-CEART!J6+FAED!I6-FAED!J6+CEFID!I6-CEFID!J6+CCT!I6-CCT!J6+CAV!I6-CAV!J6+CEAVI!I6-CEAVI!J6+CEPLAN!I6-CEPLAN!J6+CEO!I6-CEO!J6+CESFI!I6-CESFI!J6+CERES!I6-CERES!J6</f>
        <v>0</v>
      </c>
      <c r="K6" s="11">
        <f t="shared" si="1"/>
        <v>113</v>
      </c>
      <c r="L6" s="12">
        <f t="shared" si="2"/>
        <v>446802</v>
      </c>
      <c r="M6" s="12">
        <f t="shared" si="0"/>
        <v>0</v>
      </c>
    </row>
    <row r="7" spans="1:13" s="15" customFormat="1" ht="45" x14ac:dyDescent="0.25">
      <c r="A7" s="159"/>
      <c r="B7" s="103">
        <v>4</v>
      </c>
      <c r="C7" s="157"/>
      <c r="D7" s="106" t="s">
        <v>30</v>
      </c>
      <c r="E7" s="88" t="s">
        <v>56</v>
      </c>
      <c r="F7" s="109" t="s">
        <v>76</v>
      </c>
      <c r="G7" s="107" t="s">
        <v>77</v>
      </c>
      <c r="H7" s="110">
        <v>5272</v>
      </c>
      <c r="I7" s="133">
        <f>'REITORIA-SETIC'!I7+ESAG!I7+CEAD!I7+CEART!I7+FAED!I7+CEFID!I7+CCT!I7+CAV!I7+CEAVI!I7+CEPLAN!I7+CEO!I7+CESFI!I7+CERES!I7</f>
        <v>38</v>
      </c>
      <c r="J7" s="21">
        <f>'REITORIA-SETIC'!I7-'REITORIA-SETIC'!J7+ESAG!I7-ESAG!J7+CEAD!I7-CEAD!J7+CEART!I7-CEART!J7+FAED!I7-FAED!J7+CEFID!I7-CEFID!J7+CCT!I7-CCT!J7+CAV!I7-CAV!J7+CEAVI!I7-CEAVI!J7+CEPLAN!I7-CEPLAN!J7+CEO!I7-CEO!J7+CESFI!I7-CESFI!J7+CERES!I7-CERES!J7</f>
        <v>0</v>
      </c>
      <c r="K7" s="11">
        <f t="shared" si="1"/>
        <v>38</v>
      </c>
      <c r="L7" s="12">
        <f t="shared" si="2"/>
        <v>200336</v>
      </c>
      <c r="M7" s="12">
        <f t="shared" si="0"/>
        <v>0</v>
      </c>
    </row>
    <row r="8" spans="1:13" s="15" customFormat="1" ht="30" x14ac:dyDescent="0.25">
      <c r="A8" s="160"/>
      <c r="B8" s="99">
        <v>5</v>
      </c>
      <c r="C8" s="141"/>
      <c r="D8" s="111" t="s">
        <v>31</v>
      </c>
      <c r="E8" s="89" t="s">
        <v>57</v>
      </c>
      <c r="F8" s="112" t="s">
        <v>76</v>
      </c>
      <c r="G8" s="113" t="s">
        <v>77</v>
      </c>
      <c r="H8" s="114">
        <v>1134.4000000000001</v>
      </c>
      <c r="I8" s="133">
        <f>'REITORIA-SETIC'!I8+ESAG!I8+CEAD!I8+CEART!I8+FAED!I8+CEFID!I8+CCT!I8+CAV!I8+CEAVI!I8+CEPLAN!I8+CEO!I8+CESFI!I8+CERES!I8</f>
        <v>15</v>
      </c>
      <c r="J8" s="21">
        <f>'REITORIA-SETIC'!I8-'REITORIA-SETIC'!J8+ESAG!I8-ESAG!J8+CEAD!I8-CEAD!J8+CEART!I8-CEART!J8+FAED!I8-FAED!J8+CEFID!I8-CEFID!J8+CCT!I8-CCT!J8+CAV!I8-CAV!J8+CEAVI!I8-CEAVI!J8+CEPLAN!I8-CEPLAN!J8+CEO!I8-CEO!J8+CESFI!I8-CESFI!J8+CERES!I8-CERES!J8</f>
        <v>0</v>
      </c>
      <c r="K8" s="11">
        <f t="shared" si="1"/>
        <v>15</v>
      </c>
      <c r="L8" s="12">
        <f t="shared" si="2"/>
        <v>17016</v>
      </c>
      <c r="M8" s="12">
        <f t="shared" si="0"/>
        <v>0</v>
      </c>
    </row>
    <row r="9" spans="1:13" s="15" customFormat="1" ht="30" x14ac:dyDescent="0.25">
      <c r="A9" s="53">
        <v>3</v>
      </c>
      <c r="B9" s="99">
        <v>7</v>
      </c>
      <c r="C9" s="57" t="s">
        <v>80</v>
      </c>
      <c r="D9" s="115" t="s">
        <v>32</v>
      </c>
      <c r="E9" s="90" t="s">
        <v>58</v>
      </c>
      <c r="F9" s="116" t="s">
        <v>76</v>
      </c>
      <c r="G9" s="117" t="s">
        <v>77</v>
      </c>
      <c r="H9" s="110">
        <v>725</v>
      </c>
      <c r="I9" s="133">
        <f>'REITORIA-SETIC'!I9+ESAG!I9+CEAD!I9+CEART!I9+FAED!I9+CEFID!I9+CCT!I9+CAV!I9+CEAVI!I9+CEPLAN!I9+CEO!I9+CESFI!I9+CERES!I9</f>
        <v>4</v>
      </c>
      <c r="J9" s="21">
        <f>'REITORIA-SETIC'!I9-'REITORIA-SETIC'!J9+ESAG!I9-ESAG!J9+CEAD!I9-CEAD!J9+CEART!I9-CEART!J9+FAED!I9-FAED!J9+CEFID!I9-CEFID!J9+CCT!I9-CCT!J9+CAV!I9-CAV!J9+CEAVI!I9-CEAVI!J9+CEPLAN!I9-CEPLAN!J9+CEO!I9-CEO!J9+CESFI!I9-CESFI!J9+CERES!I9-CERES!J9</f>
        <v>0</v>
      </c>
      <c r="K9" s="11">
        <f t="shared" si="1"/>
        <v>4</v>
      </c>
      <c r="L9" s="12">
        <f t="shared" si="2"/>
        <v>2900</v>
      </c>
      <c r="M9" s="12">
        <f t="shared" si="0"/>
        <v>0</v>
      </c>
    </row>
    <row r="10" spans="1:13" s="15" customFormat="1" ht="30" x14ac:dyDescent="0.25">
      <c r="A10" s="90">
        <v>4</v>
      </c>
      <c r="B10" s="103">
        <v>8</v>
      </c>
      <c r="C10" s="57" t="s">
        <v>80</v>
      </c>
      <c r="D10" s="118" t="s">
        <v>33</v>
      </c>
      <c r="E10" s="91" t="s">
        <v>59</v>
      </c>
      <c r="F10" s="119" t="s">
        <v>76</v>
      </c>
      <c r="G10" s="120" t="s">
        <v>77</v>
      </c>
      <c r="H10" s="110">
        <v>1983.33</v>
      </c>
      <c r="I10" s="133">
        <f>'REITORIA-SETIC'!I10+ESAG!I10+CEAD!I10+CEART!I10+FAED!I10+CEFID!I10+CCT!I10+CAV!I10+CEAVI!I10+CEPLAN!I10+CEO!I10+CESFI!I10+CERES!I10</f>
        <v>12</v>
      </c>
      <c r="J10" s="21">
        <f>'REITORIA-SETIC'!I10-'REITORIA-SETIC'!J10+ESAG!I10-ESAG!J10+CEAD!I10-CEAD!J10+CEART!I10-CEART!J10+FAED!I10-FAED!J10+CEFID!I10-CEFID!J10+CCT!I10-CCT!J10+CAV!I10-CAV!J10+CEAVI!I10-CEAVI!J10+CEPLAN!I10-CEPLAN!J10+CEO!I10-CEO!J10+CESFI!I10-CESFI!J10+CERES!I10-CERES!J10</f>
        <v>0</v>
      </c>
      <c r="K10" s="11">
        <f t="shared" si="1"/>
        <v>12</v>
      </c>
      <c r="L10" s="12">
        <f t="shared" si="2"/>
        <v>23799.96</v>
      </c>
      <c r="M10" s="12">
        <f t="shared" si="0"/>
        <v>0</v>
      </c>
    </row>
    <row r="11" spans="1:13" s="15" customFormat="1" ht="45" x14ac:dyDescent="0.25">
      <c r="A11" s="90">
        <v>6</v>
      </c>
      <c r="B11" s="103">
        <v>10</v>
      </c>
      <c r="C11" s="65" t="s">
        <v>81</v>
      </c>
      <c r="D11" s="118" t="s">
        <v>34</v>
      </c>
      <c r="E11" s="91" t="s">
        <v>60</v>
      </c>
      <c r="F11" s="119" t="s">
        <v>76</v>
      </c>
      <c r="G11" s="120" t="s">
        <v>77</v>
      </c>
      <c r="H11" s="110">
        <v>948</v>
      </c>
      <c r="I11" s="133">
        <f>'REITORIA-SETIC'!I11+ESAG!I11+CEAD!I11+CEART!I11+FAED!I11+CEFID!I11+CCT!I11+CAV!I11+CEAVI!I11+CEPLAN!I11+CEO!I11+CESFI!I11+CERES!I11</f>
        <v>2</v>
      </c>
      <c r="J11" s="21">
        <f>'REITORIA-SETIC'!I11-'REITORIA-SETIC'!J11+ESAG!I11-ESAG!J11+CEAD!I11-CEAD!J11+CEART!I11-CEART!J11+FAED!I11-FAED!J11+CEFID!I11-CEFID!J11+CCT!I11-CCT!J11+CAV!I11-CAV!J11+CEAVI!I11-CEAVI!J11+CEPLAN!I11-CEPLAN!J11+CEO!I11-CEO!J11+CESFI!I11-CESFI!J11+CERES!I11-CERES!J11</f>
        <v>0</v>
      </c>
      <c r="K11" s="11">
        <f t="shared" si="1"/>
        <v>2</v>
      </c>
      <c r="L11" s="12">
        <f t="shared" si="2"/>
        <v>1896</v>
      </c>
      <c r="M11" s="12">
        <f t="shared" si="0"/>
        <v>0</v>
      </c>
    </row>
    <row r="12" spans="1:13" s="15" customFormat="1" ht="30" x14ac:dyDescent="0.25">
      <c r="A12" s="53">
        <v>7</v>
      </c>
      <c r="B12" s="99">
        <v>11</v>
      </c>
      <c r="C12" s="65" t="s">
        <v>82</v>
      </c>
      <c r="D12" s="118" t="s">
        <v>35</v>
      </c>
      <c r="E12" s="91" t="s">
        <v>61</v>
      </c>
      <c r="F12" s="119" t="s">
        <v>76</v>
      </c>
      <c r="G12" s="120" t="s">
        <v>77</v>
      </c>
      <c r="H12" s="110">
        <v>2316.66</v>
      </c>
      <c r="I12" s="133">
        <f>'REITORIA-SETIC'!I12+ESAG!I12+CEAD!I12+CEART!I12+FAED!I12+CEFID!I12+CCT!I12+CAV!I12+CEAVI!I12+CEPLAN!I12+CEO!I12+CESFI!I12+CERES!I12</f>
        <v>3</v>
      </c>
      <c r="J12" s="21">
        <f>'REITORIA-SETIC'!I12-'REITORIA-SETIC'!J12+ESAG!I12-ESAG!J12+CEAD!I12-CEAD!J12+CEART!I12-CEART!J12+FAED!I12-FAED!J12+CEFID!I12-CEFID!J12+CCT!I12-CCT!J12+CAV!I12-CAV!J12+CEAVI!I12-CEAVI!J12+CEPLAN!I12-CEPLAN!J12+CEO!I12-CEO!J12+CESFI!I12-CESFI!J12+CERES!I12-CERES!J12</f>
        <v>0</v>
      </c>
      <c r="K12" s="11">
        <f t="shared" si="1"/>
        <v>3</v>
      </c>
      <c r="L12" s="12">
        <f t="shared" si="2"/>
        <v>6949.98</v>
      </c>
      <c r="M12" s="12">
        <f t="shared" si="0"/>
        <v>0</v>
      </c>
    </row>
    <row r="13" spans="1:13" s="15" customFormat="1" ht="30" x14ac:dyDescent="0.25">
      <c r="A13" s="90">
        <v>8</v>
      </c>
      <c r="B13" s="103">
        <v>12</v>
      </c>
      <c r="C13" s="65" t="s">
        <v>83</v>
      </c>
      <c r="D13" s="118" t="s">
        <v>36</v>
      </c>
      <c r="E13" s="91" t="s">
        <v>62</v>
      </c>
      <c r="F13" s="119" t="s">
        <v>76</v>
      </c>
      <c r="G13" s="120" t="s">
        <v>77</v>
      </c>
      <c r="H13" s="110">
        <v>3230</v>
      </c>
      <c r="I13" s="133">
        <f>'REITORIA-SETIC'!I13+ESAG!I13+CEAD!I13+CEART!I13+FAED!I13+CEFID!I13+CCT!I13+CAV!I13+CEAVI!I13+CEPLAN!I13+CEO!I13+CESFI!I13+CERES!I13</f>
        <v>20</v>
      </c>
      <c r="J13" s="21">
        <f>'REITORIA-SETIC'!I13-'REITORIA-SETIC'!J13+ESAG!I13-ESAG!J13+CEAD!I13-CEAD!J13+CEART!I13-CEART!J13+FAED!I13-FAED!J13+CEFID!I13-CEFID!J13+CCT!I13-CCT!J13+CAV!I13-CAV!J13+CEAVI!I13-CEAVI!J13+CEPLAN!I13-CEPLAN!J13+CEO!I13-CEO!J13+CESFI!I13-CESFI!J13+CERES!I13-CERES!J13</f>
        <v>0</v>
      </c>
      <c r="K13" s="11">
        <f t="shared" si="1"/>
        <v>20</v>
      </c>
      <c r="L13" s="12">
        <f t="shared" si="2"/>
        <v>64600</v>
      </c>
      <c r="M13" s="12">
        <f t="shared" si="0"/>
        <v>0</v>
      </c>
    </row>
    <row r="14" spans="1:13" s="15" customFormat="1" ht="50.25" customHeight="1" x14ac:dyDescent="0.25">
      <c r="A14" s="53">
        <v>9</v>
      </c>
      <c r="B14" s="99">
        <v>13</v>
      </c>
      <c r="C14" s="65" t="s">
        <v>84</v>
      </c>
      <c r="D14" s="118" t="s">
        <v>37</v>
      </c>
      <c r="E14" s="91" t="s">
        <v>63</v>
      </c>
      <c r="F14" s="119" t="s">
        <v>76</v>
      </c>
      <c r="G14" s="120" t="s">
        <v>77</v>
      </c>
      <c r="H14" s="110">
        <v>65900</v>
      </c>
      <c r="I14" s="133">
        <f>'REITORIA-SETIC'!I14+ESAG!I14+CEAD!I14+CEART!I14+FAED!I14+CEFID!I14+CCT!I14+CAV!I14+CEAVI!I14+CEPLAN!I14+CEO!I14+CESFI!I14+CERES!I14</f>
        <v>1</v>
      </c>
      <c r="J14" s="21">
        <f>'REITORIA-SETIC'!I14-'REITORIA-SETIC'!J14+ESAG!I14-ESAG!J14+CEAD!I14-CEAD!J14+CEART!I14-CEART!J14+FAED!I14-FAED!J14+CEFID!I14-CEFID!J14+CCT!I14-CCT!J14+CAV!I14-CAV!J14+CEAVI!I14-CEAVI!J14+CEPLAN!I14-CEPLAN!J14+CEO!I14-CEO!J14+CESFI!I14-CESFI!J14+CERES!I14-CERES!J14</f>
        <v>0</v>
      </c>
      <c r="K14" s="11">
        <f t="shared" si="1"/>
        <v>1</v>
      </c>
      <c r="L14" s="12">
        <f t="shared" si="2"/>
        <v>65900</v>
      </c>
      <c r="M14" s="12">
        <f t="shared" si="0"/>
        <v>0</v>
      </c>
    </row>
    <row r="15" spans="1:13" s="15" customFormat="1" ht="45" x14ac:dyDescent="0.25">
      <c r="A15" s="90">
        <v>10</v>
      </c>
      <c r="B15" s="103">
        <v>14</v>
      </c>
      <c r="C15" s="57" t="s">
        <v>80</v>
      </c>
      <c r="D15" s="118" t="s">
        <v>38</v>
      </c>
      <c r="E15" s="91" t="s">
        <v>64</v>
      </c>
      <c r="F15" s="119" t="s">
        <v>76</v>
      </c>
      <c r="G15" s="120" t="s">
        <v>77</v>
      </c>
      <c r="H15" s="110">
        <v>17332</v>
      </c>
      <c r="I15" s="133">
        <f>'REITORIA-SETIC'!I15+ESAG!I15+CEAD!I15+CEART!I15+FAED!I15+CEFID!I15+CCT!I15+CAV!I15+CEAVI!I15+CEPLAN!I15+CEO!I15+CESFI!I15+CERES!I15</f>
        <v>1</v>
      </c>
      <c r="J15" s="21">
        <f>'REITORIA-SETIC'!I15-'REITORIA-SETIC'!J15+ESAG!I15-ESAG!J15+CEAD!I15-CEAD!J15+CEART!I15-CEART!J15+FAED!I15-FAED!J15+CEFID!I15-CEFID!J15+CCT!I15-CCT!J15+CAV!I15-CAV!J15+CEAVI!I15-CEAVI!J15+CEPLAN!I15-CEPLAN!J15+CEO!I15-CEO!J15+CESFI!I15-CESFI!J15+CERES!I15-CERES!J15</f>
        <v>0</v>
      </c>
      <c r="K15" s="11">
        <f t="shared" si="1"/>
        <v>1</v>
      </c>
      <c r="L15" s="12">
        <f t="shared" si="2"/>
        <v>17332</v>
      </c>
      <c r="M15" s="12">
        <f t="shared" si="0"/>
        <v>0</v>
      </c>
    </row>
    <row r="16" spans="1:13" s="15" customFormat="1" ht="30" x14ac:dyDescent="0.25">
      <c r="A16" s="53">
        <v>11</v>
      </c>
      <c r="B16" s="99">
        <v>15</v>
      </c>
      <c r="C16" s="57" t="s">
        <v>80</v>
      </c>
      <c r="D16" s="118" t="s">
        <v>39</v>
      </c>
      <c r="E16" s="91" t="s">
        <v>65</v>
      </c>
      <c r="F16" s="119" t="s">
        <v>76</v>
      </c>
      <c r="G16" s="120" t="s">
        <v>77</v>
      </c>
      <c r="H16" s="110">
        <v>130000</v>
      </c>
      <c r="I16" s="133">
        <f>'REITORIA-SETIC'!I16+ESAG!I16+CEAD!I16+CEART!I16+FAED!I16+CEFID!I16+CCT!I16+CAV!I16+CEAVI!I16+CEPLAN!I16+CEO!I16+CESFI!I16+CERES!I16</f>
        <v>1</v>
      </c>
      <c r="J16" s="21">
        <f>'REITORIA-SETIC'!I16-'REITORIA-SETIC'!J16+ESAG!I16-ESAG!J16+CEAD!I16-CEAD!J16+CEART!I16-CEART!J16+FAED!I16-FAED!J16+CEFID!I16-CEFID!J16+CCT!I16-CCT!J16+CAV!I16-CAV!J16+CEAVI!I16-CEAVI!J16+CEPLAN!I16-CEPLAN!J16+CEO!I16-CEO!J16+CESFI!I16-CESFI!J16+CERES!I16-CERES!J16</f>
        <v>0</v>
      </c>
      <c r="K16" s="11">
        <f t="shared" si="1"/>
        <v>1</v>
      </c>
      <c r="L16" s="12">
        <f t="shared" si="2"/>
        <v>130000</v>
      </c>
      <c r="M16" s="12">
        <f t="shared" si="0"/>
        <v>0</v>
      </c>
    </row>
    <row r="17" spans="1:13" s="15" customFormat="1" ht="30" x14ac:dyDescent="0.25">
      <c r="A17" s="158">
        <v>14</v>
      </c>
      <c r="B17" s="103">
        <v>18</v>
      </c>
      <c r="C17" s="139" t="s">
        <v>85</v>
      </c>
      <c r="D17" s="118" t="s">
        <v>40</v>
      </c>
      <c r="E17" s="91" t="s">
        <v>66</v>
      </c>
      <c r="F17" s="119" t="s">
        <v>76</v>
      </c>
      <c r="G17" s="120" t="s">
        <v>77</v>
      </c>
      <c r="H17" s="110">
        <v>17500</v>
      </c>
      <c r="I17" s="133">
        <f>'REITORIA-SETIC'!I17+ESAG!I17+CEAD!I17+CEART!I17+FAED!I17+CEFID!I17+CCT!I17+CAV!I17+CEAVI!I17+CEPLAN!I17+CEO!I17+CESFI!I17+CERES!I17</f>
        <v>2</v>
      </c>
      <c r="J17" s="21">
        <f>'REITORIA-SETIC'!I17-'REITORIA-SETIC'!J17+ESAG!I17-ESAG!J17+CEAD!I17-CEAD!J17+CEART!I17-CEART!J17+FAED!I17-FAED!J17+CEFID!I17-CEFID!J17+CCT!I17-CCT!J17+CAV!I17-CAV!J17+CEAVI!I17-CEAVI!J17+CEPLAN!I17-CEPLAN!J17+CEO!I17-CEO!J17+CESFI!I17-CESFI!J17+CERES!I17-CERES!J17</f>
        <v>0</v>
      </c>
      <c r="K17" s="11">
        <f t="shared" si="1"/>
        <v>2</v>
      </c>
      <c r="L17" s="12">
        <f t="shared" si="2"/>
        <v>35000</v>
      </c>
      <c r="M17" s="12">
        <f t="shared" si="0"/>
        <v>0</v>
      </c>
    </row>
    <row r="18" spans="1:13" s="15" customFormat="1" ht="30" x14ac:dyDescent="0.25">
      <c r="A18" s="161"/>
      <c r="B18" s="99">
        <v>19</v>
      </c>
      <c r="C18" s="140"/>
      <c r="D18" s="118" t="s">
        <v>41</v>
      </c>
      <c r="E18" s="91" t="s">
        <v>67</v>
      </c>
      <c r="F18" s="119" t="s">
        <v>76</v>
      </c>
      <c r="G18" s="120" t="s">
        <v>77</v>
      </c>
      <c r="H18" s="110">
        <v>6028</v>
      </c>
      <c r="I18" s="133">
        <f>'REITORIA-SETIC'!I18+ESAG!I18+CEAD!I18+CEART!I18+FAED!I18+CEFID!I18+CCT!I18+CAV!I18+CEAVI!I18+CEPLAN!I18+CEO!I18+CESFI!I18+CERES!I18</f>
        <v>2</v>
      </c>
      <c r="J18" s="21">
        <f>'REITORIA-SETIC'!I18-'REITORIA-SETIC'!J18+ESAG!I18-ESAG!J18+CEAD!I18-CEAD!J18+CEART!I18-CEART!J18+FAED!I18-FAED!J18+CEFID!I18-CEFID!J18+CCT!I18-CCT!J18+CAV!I18-CAV!J18+CEAVI!I18-CEAVI!J18+CEPLAN!I18-CEPLAN!J18+CEO!I18-CEO!J18+CESFI!I18-CESFI!J18+CERES!I18-CERES!J18</f>
        <v>0</v>
      </c>
      <c r="K18" s="11">
        <f t="shared" si="1"/>
        <v>2</v>
      </c>
      <c r="L18" s="12">
        <f t="shared" si="2"/>
        <v>12056</v>
      </c>
      <c r="M18" s="12">
        <f t="shared" si="0"/>
        <v>0</v>
      </c>
    </row>
    <row r="19" spans="1:13" s="15" customFormat="1" ht="30" x14ac:dyDescent="0.25">
      <c r="A19" s="161"/>
      <c r="B19" s="103">
        <v>20</v>
      </c>
      <c r="C19" s="140"/>
      <c r="D19" s="121" t="s">
        <v>42</v>
      </c>
      <c r="E19" s="92" t="s">
        <v>68</v>
      </c>
      <c r="F19" s="122" t="s">
        <v>76</v>
      </c>
      <c r="G19" s="92" t="s">
        <v>77</v>
      </c>
      <c r="H19" s="123">
        <v>8100</v>
      </c>
      <c r="I19" s="133">
        <f>'REITORIA-SETIC'!I19+ESAG!I19+CEAD!I19+CEART!I19+FAED!I19+CEFID!I19+CCT!I19+CAV!I19+CEAVI!I19+CEPLAN!I19+CEO!I19+CESFI!I19+CERES!I19</f>
        <v>2</v>
      </c>
      <c r="J19" s="21">
        <f>'REITORIA-SETIC'!I19-'REITORIA-SETIC'!J19+ESAG!I19-ESAG!J19+CEAD!I19-CEAD!J19+CEART!I19-CEART!J19+FAED!I19-FAED!J19+CEFID!I19-CEFID!J19+CCT!I19-CCT!J19+CAV!I19-CAV!J19+CEAVI!I19-CEAVI!J19+CEPLAN!I19-CEPLAN!J19+CEO!I19-CEO!J19+CESFI!I19-CESFI!J19+CERES!I19-CERES!J19</f>
        <v>0</v>
      </c>
      <c r="K19" s="11">
        <f t="shared" si="1"/>
        <v>2</v>
      </c>
      <c r="L19" s="12">
        <f t="shared" si="2"/>
        <v>16200</v>
      </c>
      <c r="M19" s="12">
        <f t="shared" si="0"/>
        <v>0</v>
      </c>
    </row>
    <row r="20" spans="1:13" s="15" customFormat="1" ht="30" x14ac:dyDescent="0.25">
      <c r="A20" s="161"/>
      <c r="B20" s="99">
        <v>21</v>
      </c>
      <c r="C20" s="140"/>
      <c r="D20" s="124" t="s">
        <v>43</v>
      </c>
      <c r="E20" s="93" t="s">
        <v>69</v>
      </c>
      <c r="F20" s="125" t="s">
        <v>76</v>
      </c>
      <c r="G20" s="93" t="s">
        <v>77</v>
      </c>
      <c r="H20" s="110">
        <v>6925.08</v>
      </c>
      <c r="I20" s="133">
        <f>'REITORIA-SETIC'!I20+ESAG!I20+CEAD!I20+CEART!I20+FAED!I20+CEFID!I20+CCT!I20+CAV!I20+CEAVI!I20+CEPLAN!I20+CEO!I20+CESFI!I20+CERES!I20</f>
        <v>2</v>
      </c>
      <c r="J20" s="21">
        <f>'REITORIA-SETIC'!I20-'REITORIA-SETIC'!J20+ESAG!I20-ESAG!J20+CEAD!I20-CEAD!J20+CEART!I20-CEART!J20+FAED!I20-FAED!J20+CEFID!I20-CEFID!J20+CCT!I20-CCT!J20+CAV!I20-CAV!J20+CEAVI!I20-CEAVI!J20+CEPLAN!I20-CEPLAN!J20+CEO!I20-CEO!J20+CESFI!I20-CESFI!J20+CERES!I20-CERES!J20</f>
        <v>0</v>
      </c>
      <c r="K20" s="11">
        <f t="shared" si="1"/>
        <v>2</v>
      </c>
      <c r="L20" s="12">
        <f t="shared" si="2"/>
        <v>13850.16</v>
      </c>
      <c r="M20" s="12">
        <f t="shared" si="0"/>
        <v>0</v>
      </c>
    </row>
    <row r="21" spans="1:13" s="15" customFormat="1" x14ac:dyDescent="0.25">
      <c r="A21" s="160"/>
      <c r="B21" s="103">
        <v>22</v>
      </c>
      <c r="C21" s="141"/>
      <c r="D21" s="124" t="s">
        <v>44</v>
      </c>
      <c r="E21" s="93" t="s">
        <v>70</v>
      </c>
      <c r="F21" s="125" t="s">
        <v>76</v>
      </c>
      <c r="G21" s="93" t="s">
        <v>77</v>
      </c>
      <c r="H21" s="110">
        <v>6762.77</v>
      </c>
      <c r="I21" s="133">
        <f>'REITORIA-SETIC'!I21+ESAG!I21+CEAD!I21+CEART!I21+FAED!I21+CEFID!I21+CCT!I21+CAV!I21+CEAVI!I21+CEPLAN!I21+CEO!I21+CESFI!I21+CERES!I21</f>
        <v>2</v>
      </c>
      <c r="J21" s="21">
        <f>'REITORIA-SETIC'!I21-'REITORIA-SETIC'!J21+ESAG!I21-ESAG!J21+CEAD!I21-CEAD!J21+CEART!I21-CEART!J21+FAED!I21-FAED!J21+CEFID!I21-CEFID!J21+CCT!I21-CCT!J21+CAV!I21-CAV!J21+CEAVI!I21-CEAVI!J21+CEPLAN!I21-CEPLAN!J21+CEO!I21-CEO!J21+CESFI!I21-CESFI!J21+CERES!I21-CERES!J21</f>
        <v>0</v>
      </c>
      <c r="K21" s="11">
        <f t="shared" si="1"/>
        <v>2</v>
      </c>
      <c r="L21" s="12">
        <f t="shared" si="2"/>
        <v>13525.54</v>
      </c>
      <c r="M21" s="12">
        <f t="shared" si="0"/>
        <v>0</v>
      </c>
    </row>
    <row r="22" spans="1:13" s="15" customFormat="1" ht="30" x14ac:dyDescent="0.25">
      <c r="A22" s="53">
        <v>15</v>
      </c>
      <c r="B22" s="99">
        <v>23</v>
      </c>
      <c r="C22" s="57" t="s">
        <v>80</v>
      </c>
      <c r="D22" s="124" t="s">
        <v>45</v>
      </c>
      <c r="E22" s="93" t="s">
        <v>71</v>
      </c>
      <c r="F22" s="125" t="s">
        <v>76</v>
      </c>
      <c r="G22" s="93" t="s">
        <v>77</v>
      </c>
      <c r="H22" s="110">
        <v>30100</v>
      </c>
      <c r="I22" s="133">
        <f>'REITORIA-SETIC'!I22+ESAG!I22+CEAD!I22+CEART!I22+FAED!I22+CEFID!I22+CCT!I22+CAV!I22+CEAVI!I22+CEPLAN!I22+CEO!I22+CESFI!I22+CERES!I22</f>
        <v>1</v>
      </c>
      <c r="J22" s="21">
        <f>'REITORIA-SETIC'!I22-'REITORIA-SETIC'!J22+ESAG!I22-ESAG!J22+CEAD!I22-CEAD!J22+CEART!I22-CEART!J22+FAED!I22-FAED!J22+CEFID!I22-CEFID!J22+CCT!I22-CCT!J22+CAV!I22-CAV!J22+CEAVI!I22-CEAVI!J22+CEPLAN!I22-CEPLAN!J22+CEO!I22-CEO!J22+CESFI!I22-CESFI!J22+CERES!I22-CERES!J22</f>
        <v>0</v>
      </c>
      <c r="K22" s="11">
        <f t="shared" si="1"/>
        <v>1</v>
      </c>
      <c r="L22" s="12">
        <f t="shared" si="2"/>
        <v>30100</v>
      </c>
      <c r="M22" s="12">
        <f t="shared" si="0"/>
        <v>0</v>
      </c>
    </row>
    <row r="23" spans="1:13" s="15" customFormat="1" ht="30" x14ac:dyDescent="0.25">
      <c r="A23" s="53">
        <v>16</v>
      </c>
      <c r="B23" s="103">
        <v>24</v>
      </c>
      <c r="C23" s="71" t="s">
        <v>86</v>
      </c>
      <c r="D23" s="124" t="s">
        <v>46</v>
      </c>
      <c r="E23" s="93" t="s">
        <v>72</v>
      </c>
      <c r="F23" s="125" t="s">
        <v>76</v>
      </c>
      <c r="G23" s="93" t="s">
        <v>77</v>
      </c>
      <c r="H23" s="110">
        <v>3239.6</v>
      </c>
      <c r="I23" s="133">
        <f>'REITORIA-SETIC'!I23+ESAG!I23+CEAD!I23+CEART!I23+FAED!I23+CEFID!I23+CCT!I23+CAV!I23+CEAVI!I23+CEPLAN!I23+CEO!I23+CESFI!I23+CERES!I23</f>
        <v>1</v>
      </c>
      <c r="J23" s="21">
        <f>'REITORIA-SETIC'!I23-'REITORIA-SETIC'!J23+ESAG!I23-ESAG!J23+CEAD!I23-CEAD!J23+CEART!I23-CEART!J23+FAED!I23-FAED!J23+CEFID!I23-CEFID!J23+CCT!I23-CCT!J23+CAV!I23-CAV!J23+CEAVI!I23-CEAVI!J23+CEPLAN!I23-CEPLAN!J23+CEO!I23-CEO!J23+CESFI!I23-CESFI!J23+CERES!I23-CERES!J23</f>
        <v>0</v>
      </c>
      <c r="K23" s="11">
        <f t="shared" si="1"/>
        <v>1</v>
      </c>
      <c r="L23" s="12">
        <f t="shared" si="2"/>
        <v>3239.6</v>
      </c>
      <c r="M23" s="12">
        <f t="shared" si="0"/>
        <v>0</v>
      </c>
    </row>
    <row r="24" spans="1:13" s="15" customFormat="1" ht="30" x14ac:dyDescent="0.25">
      <c r="A24" s="53">
        <v>18</v>
      </c>
      <c r="B24" s="103">
        <v>26</v>
      </c>
      <c r="C24" s="57" t="s">
        <v>80</v>
      </c>
      <c r="D24" s="124" t="s">
        <v>47</v>
      </c>
      <c r="E24" s="93" t="s">
        <v>73</v>
      </c>
      <c r="F24" s="125" t="s">
        <v>76</v>
      </c>
      <c r="G24" s="93" t="s">
        <v>77</v>
      </c>
      <c r="H24" s="110">
        <v>2140.61</v>
      </c>
      <c r="I24" s="133">
        <f>'REITORIA-SETIC'!I24+ESAG!I24+CEAD!I24+CEART!I24+FAED!I24+CEFID!I24+CCT!I24+CAV!I24+CEAVI!I24+CEPLAN!I24+CEO!I24+CESFI!I24+CERES!I24</f>
        <v>49</v>
      </c>
      <c r="J24" s="21">
        <f>'REITORIA-SETIC'!I24-'REITORIA-SETIC'!J24+ESAG!I24-ESAG!J24+CEAD!I24-CEAD!J24+CEART!I24-CEART!J24+FAED!I24-FAED!J24+CEFID!I24-CEFID!J24+CCT!I24-CCT!J24+CAV!I24-CAV!J24+CEAVI!I24-CEAVI!J24+CEPLAN!I24-CEPLAN!J24+CEO!I24-CEO!J24+CESFI!I24-CESFI!J24+CERES!I24-CERES!J24</f>
        <v>0</v>
      </c>
      <c r="K24" s="11">
        <f t="shared" si="1"/>
        <v>49</v>
      </c>
      <c r="L24" s="12">
        <f t="shared" si="2"/>
        <v>104889.89</v>
      </c>
      <c r="M24" s="12">
        <f t="shared" si="0"/>
        <v>0</v>
      </c>
    </row>
    <row r="25" spans="1:13" s="15" customFormat="1" ht="45" x14ac:dyDescent="0.25">
      <c r="A25" s="53">
        <v>19</v>
      </c>
      <c r="B25" s="99">
        <v>27</v>
      </c>
      <c r="C25" s="65" t="s">
        <v>82</v>
      </c>
      <c r="D25" s="124" t="s">
        <v>48</v>
      </c>
      <c r="E25" s="93" t="s">
        <v>74</v>
      </c>
      <c r="F25" s="125" t="s">
        <v>76</v>
      </c>
      <c r="G25" s="93" t="s">
        <v>77</v>
      </c>
      <c r="H25" s="110">
        <v>4749.99</v>
      </c>
      <c r="I25" s="133">
        <f>'REITORIA-SETIC'!I25+ESAG!I25+CEAD!I25+CEART!I25+FAED!I25+CEFID!I25+CCT!I25+CAV!I25+CEAVI!I25+CEPLAN!I25+CEO!I25+CESFI!I25+CERES!I25</f>
        <v>2</v>
      </c>
      <c r="J25" s="21">
        <f>'REITORIA-SETIC'!I25-'REITORIA-SETIC'!J25+ESAG!I25-ESAG!J25+CEAD!I25-CEAD!J25+CEART!I25-CEART!J25+FAED!I25-FAED!J25+CEFID!I25-CEFID!J25+CCT!I25-CCT!J25+CAV!I25-CAV!J25+CEAVI!I25-CEAVI!J25+CEPLAN!I25-CEPLAN!J25+CEO!I25-CEO!J25+CESFI!I25-CESFI!J25+CERES!I25-CERES!J25</f>
        <v>0</v>
      </c>
      <c r="K25" s="11">
        <f t="shared" si="1"/>
        <v>2</v>
      </c>
      <c r="L25" s="12">
        <f t="shared" si="2"/>
        <v>9499.98</v>
      </c>
      <c r="M25" s="12">
        <f t="shared" si="0"/>
        <v>0</v>
      </c>
    </row>
    <row r="26" spans="1:13" s="15" customFormat="1" ht="36" customHeight="1" x14ac:dyDescent="0.25">
      <c r="A26" s="158">
        <v>20</v>
      </c>
      <c r="B26" s="103">
        <v>28</v>
      </c>
      <c r="C26" s="142" t="s">
        <v>87</v>
      </c>
      <c r="D26" s="124" t="s">
        <v>49</v>
      </c>
      <c r="E26" s="93" t="s">
        <v>75</v>
      </c>
      <c r="F26" s="125" t="s">
        <v>76</v>
      </c>
      <c r="G26" s="93" t="s">
        <v>77</v>
      </c>
      <c r="H26" s="110">
        <v>19713</v>
      </c>
      <c r="I26" s="133">
        <f>'REITORIA-SETIC'!I26+ESAG!I26+CEAD!I26+CEART!I26+FAED!I26+CEFID!I26+CCT!I26+CAV!I26+CEAVI!I26+CEPLAN!I26+CEO!I26+CESFI!I26+CERES!I26</f>
        <v>6</v>
      </c>
      <c r="J26" s="21">
        <f>'REITORIA-SETIC'!I26-'REITORIA-SETIC'!J26+ESAG!I26-ESAG!J26+CEAD!I26-CEAD!J26+CEART!I26-CEART!J26+FAED!I26-FAED!J26+CEFID!I26-CEFID!J26+CCT!I26-CCT!J26+CAV!I26-CAV!J26+CEAVI!I26-CEAVI!J26+CEPLAN!I26-CEPLAN!J26+CEO!I26-CEO!J26+CESFI!I26-CESFI!J26+CERES!I26-CERES!J26</f>
        <v>0</v>
      </c>
      <c r="K26" s="11">
        <f t="shared" si="1"/>
        <v>6</v>
      </c>
      <c r="L26" s="12">
        <f t="shared" si="2"/>
        <v>118278</v>
      </c>
      <c r="M26" s="12">
        <f t="shared" si="0"/>
        <v>0</v>
      </c>
    </row>
    <row r="27" spans="1:13" s="15" customFormat="1" ht="32.25" customHeight="1" x14ac:dyDescent="0.25">
      <c r="A27" s="161"/>
      <c r="B27" s="99">
        <v>29</v>
      </c>
      <c r="C27" s="143"/>
      <c r="D27" s="124" t="s">
        <v>50</v>
      </c>
      <c r="E27" s="93" t="s">
        <v>75</v>
      </c>
      <c r="F27" s="125" t="s">
        <v>76</v>
      </c>
      <c r="G27" s="93" t="s">
        <v>77</v>
      </c>
      <c r="H27" s="110">
        <v>19713</v>
      </c>
      <c r="I27" s="133">
        <f>'REITORIA-SETIC'!I27+ESAG!I27+CEAD!I27+CEART!I27+FAED!I27+CEFID!I27+CCT!I27+CAV!I27+CEAVI!I27+CEPLAN!I27+CEO!I27+CESFI!I27+CERES!I27</f>
        <v>1</v>
      </c>
      <c r="J27" s="21">
        <f>'REITORIA-SETIC'!I27-'REITORIA-SETIC'!J27+ESAG!I27-ESAG!J27+CEAD!I27-CEAD!J27+CEART!I27-CEART!J27+FAED!I27-FAED!J27+CEFID!I27-CEFID!J27+CCT!I27-CCT!J27+CAV!I27-CAV!J27+CEAVI!I27-CEAVI!J27+CEPLAN!I27-CEPLAN!J27+CEO!I27-CEO!J27+CESFI!I27-CESFI!J27+CERES!I27-CERES!J27</f>
        <v>0</v>
      </c>
      <c r="K27" s="11">
        <f t="shared" si="1"/>
        <v>1</v>
      </c>
      <c r="L27" s="12">
        <f t="shared" si="2"/>
        <v>19713</v>
      </c>
      <c r="M27" s="12">
        <f t="shared" si="0"/>
        <v>0</v>
      </c>
    </row>
    <row r="28" spans="1:13" s="15" customFormat="1" ht="24" customHeight="1" x14ac:dyDescent="0.25">
      <c r="A28" s="161"/>
      <c r="B28" s="103">
        <v>30</v>
      </c>
      <c r="C28" s="143"/>
      <c r="D28" s="124" t="s">
        <v>51</v>
      </c>
      <c r="E28" s="93" t="s">
        <v>75</v>
      </c>
      <c r="F28" s="125" t="s">
        <v>76</v>
      </c>
      <c r="G28" s="93" t="s">
        <v>77</v>
      </c>
      <c r="H28" s="110">
        <v>26239</v>
      </c>
      <c r="I28" s="133">
        <f>'REITORIA-SETIC'!I28+ESAG!I28+CEAD!I28+CEART!I28+FAED!I28+CEFID!I28+CCT!I28+CAV!I28+CEAVI!I28+CEPLAN!I28+CEO!I28+CESFI!I28+CERES!I28</f>
        <v>2</v>
      </c>
      <c r="J28" s="21">
        <f>'REITORIA-SETIC'!I28-'REITORIA-SETIC'!J28+ESAG!I28-ESAG!J28+CEAD!I28-CEAD!J28+CEART!I28-CEART!J28+FAED!I28-FAED!J28+CEFID!I28-CEFID!J28+CCT!I28-CCT!J28+CAV!I28-CAV!J28+CEAVI!I28-CEAVI!J28+CEPLAN!I28-CEPLAN!J28+CEO!I28-CEO!J28+CESFI!I28-CESFI!J28+CERES!I28-CERES!J28</f>
        <v>0</v>
      </c>
      <c r="K28" s="11">
        <f t="shared" si="1"/>
        <v>2</v>
      </c>
      <c r="L28" s="12">
        <f t="shared" si="2"/>
        <v>52478</v>
      </c>
      <c r="M28" s="12">
        <f t="shared" si="0"/>
        <v>0</v>
      </c>
    </row>
    <row r="29" spans="1:13" s="15" customFormat="1" ht="34.5" customHeight="1" x14ac:dyDescent="0.25">
      <c r="A29" s="160"/>
      <c r="B29" s="126">
        <v>31</v>
      </c>
      <c r="C29" s="144"/>
      <c r="D29" s="121" t="s">
        <v>52</v>
      </c>
      <c r="E29" s="92" t="s">
        <v>75</v>
      </c>
      <c r="F29" s="127" t="s">
        <v>76</v>
      </c>
      <c r="G29" s="63" t="s">
        <v>77</v>
      </c>
      <c r="H29" s="128">
        <v>63503</v>
      </c>
      <c r="I29" s="133">
        <f>'REITORIA-SETIC'!I29+ESAG!I29+CEAD!I29+CEART!I29+FAED!I29+CEFID!I29+CCT!I29+CAV!I29+CEAVI!I29+CEPLAN!I29+CEO!I29+CESFI!I29+CERES!I29</f>
        <v>1</v>
      </c>
      <c r="J29" s="21">
        <f>'REITORIA-SETIC'!I29-'REITORIA-SETIC'!J29+ESAG!I29-ESAG!J29+CEAD!I29-CEAD!J29+CEART!I29-CEART!J29+FAED!I29-FAED!J29+CEFID!I29-CEFID!J29+CCT!I29-CCT!J29+CAV!I29-CAV!J29+CEAVI!I29-CEAVI!J29+CEPLAN!I29-CEPLAN!J29+CEO!I29-CEO!J29+CESFI!I29-CESFI!J29+CERES!I29-CERES!J29</f>
        <v>0</v>
      </c>
      <c r="K29" s="11">
        <f t="shared" si="1"/>
        <v>1</v>
      </c>
      <c r="L29" s="12">
        <f t="shared" si="2"/>
        <v>63503</v>
      </c>
      <c r="M29" s="12">
        <f t="shared" si="0"/>
        <v>0</v>
      </c>
    </row>
    <row r="30" spans="1:13" s="15" customFormat="1" x14ac:dyDescent="0.25">
      <c r="A30" s="3"/>
      <c r="B30" s="3"/>
      <c r="C30" s="3"/>
      <c r="D30" s="3"/>
      <c r="E30" s="3"/>
      <c r="F30" s="3"/>
      <c r="G30" s="3"/>
      <c r="H30" s="3"/>
      <c r="I30" s="135">
        <f>SUM(I4:I29)</f>
        <v>359</v>
      </c>
      <c r="J30" s="135">
        <f>SUM(J4:J29)</f>
        <v>0</v>
      </c>
      <c r="K30" s="135">
        <f>SUM(K4:K29)</f>
        <v>359</v>
      </c>
      <c r="L30" s="134">
        <f>SUM(L4:L29)</f>
        <v>1996147.1099999999</v>
      </c>
      <c r="M30" s="134">
        <f>SUM(M4:M29)</f>
        <v>0</v>
      </c>
    </row>
    <row r="31" spans="1:13" s="15" customFormat="1" ht="15.75" thickBot="1" x14ac:dyDescent="0.3">
      <c r="A31" s="3"/>
      <c r="B31" s="3"/>
      <c r="C31" s="3"/>
      <c r="D31" s="3"/>
      <c r="E31" s="3"/>
      <c r="F31" s="3"/>
      <c r="G31" s="3"/>
      <c r="H31" s="3"/>
      <c r="I31" s="13"/>
      <c r="J31" s="20"/>
      <c r="K31" s="14"/>
    </row>
    <row r="32" spans="1:13" s="15" customFormat="1" ht="15.75" thickBot="1" x14ac:dyDescent="0.3">
      <c r="A32" s="3"/>
      <c r="B32" s="3"/>
      <c r="C32" s="145" t="s">
        <v>104</v>
      </c>
      <c r="D32" s="146"/>
      <c r="E32" s="146"/>
      <c r="F32" s="146"/>
      <c r="G32" s="146"/>
      <c r="H32" s="147"/>
      <c r="I32" s="13"/>
      <c r="J32" s="20"/>
      <c r="K32" s="14"/>
    </row>
    <row r="33" spans="1:13" s="15" customFormat="1" x14ac:dyDescent="0.25">
      <c r="A33" s="3"/>
      <c r="B33" s="3"/>
      <c r="C33" s="3"/>
      <c r="D33" s="3"/>
      <c r="E33" s="3"/>
      <c r="F33" s="3"/>
      <c r="G33" s="3"/>
      <c r="H33" s="3"/>
      <c r="I33" s="13"/>
      <c r="J33" s="20"/>
      <c r="K33" s="14"/>
    </row>
    <row r="34" spans="1:13" s="15" customFormat="1" x14ac:dyDescent="0.25">
      <c r="A34" s="3"/>
      <c r="B34" s="3"/>
      <c r="C34" s="3"/>
      <c r="D34" s="3"/>
      <c r="E34" s="3"/>
      <c r="F34" s="3"/>
      <c r="G34" s="3"/>
      <c r="H34" s="3"/>
      <c r="I34" s="174" t="str">
        <f>A1</f>
        <v>PE 1223/2024 SRP (SGPE DE ORIGEM: 32273/2024)</v>
      </c>
      <c r="J34" s="174"/>
      <c r="K34" s="174"/>
      <c r="L34" s="174"/>
      <c r="M34" s="174"/>
    </row>
    <row r="35" spans="1:13" s="15" customFormat="1" x14ac:dyDescent="0.25">
      <c r="A35" s="3"/>
      <c r="B35" s="3"/>
      <c r="C35" s="3"/>
      <c r="D35" s="3"/>
      <c r="E35" s="3"/>
      <c r="F35" s="3"/>
      <c r="G35" s="3"/>
      <c r="H35" s="3"/>
      <c r="I35" s="174" t="str">
        <f>D1</f>
        <v>OBJETO: AQUISIÇÃO DE LICENÇAS DE SOFTWARES PARA A UDESC</v>
      </c>
      <c r="J35" s="174"/>
      <c r="K35" s="174"/>
      <c r="L35" s="174"/>
      <c r="M35" s="174"/>
    </row>
    <row r="36" spans="1:13" s="15" customFormat="1" x14ac:dyDescent="0.25">
      <c r="A36" s="3"/>
      <c r="B36" s="3"/>
      <c r="C36" s="3"/>
      <c r="D36" s="3"/>
      <c r="E36" s="3"/>
      <c r="F36" s="3"/>
      <c r="G36" s="3"/>
      <c r="H36" s="3"/>
      <c r="I36" s="174" t="str">
        <f>I1</f>
        <v>VIGÊNCIA DA ATA:  02/12/2024 até 02/12/2025.</v>
      </c>
      <c r="J36" s="174"/>
      <c r="K36" s="174"/>
      <c r="L36" s="174"/>
      <c r="M36" s="174"/>
    </row>
    <row r="37" spans="1:13" s="15" customFormat="1" ht="16.5" customHeight="1" x14ac:dyDescent="0.25">
      <c r="A37" s="3"/>
      <c r="B37" s="3"/>
      <c r="C37" s="3"/>
      <c r="D37" s="3"/>
      <c r="E37" s="3"/>
      <c r="F37" s="3"/>
      <c r="G37" s="3"/>
      <c r="H37" s="3"/>
      <c r="I37" s="165" t="s">
        <v>10</v>
      </c>
      <c r="J37" s="166"/>
      <c r="K37" s="166"/>
      <c r="L37" s="167"/>
      <c r="M37" s="129">
        <f>L30</f>
        <v>1996147.1099999999</v>
      </c>
    </row>
    <row r="38" spans="1:13" s="15" customFormat="1" x14ac:dyDescent="0.25">
      <c r="A38" s="3"/>
      <c r="B38" s="3"/>
      <c r="C38" s="3"/>
      <c r="D38" s="3"/>
      <c r="E38" s="3"/>
      <c r="F38" s="3"/>
      <c r="G38" s="3"/>
      <c r="H38" s="3"/>
      <c r="I38" s="168" t="s">
        <v>11</v>
      </c>
      <c r="J38" s="169"/>
      <c r="K38" s="169"/>
      <c r="L38" s="170"/>
      <c r="M38" s="130">
        <f>M30</f>
        <v>0</v>
      </c>
    </row>
    <row r="39" spans="1:13" s="15" customFormat="1" x14ac:dyDescent="0.25">
      <c r="A39" s="3"/>
      <c r="B39" s="3"/>
      <c r="C39" s="3"/>
      <c r="D39" s="3"/>
      <c r="E39" s="3"/>
      <c r="F39" s="3"/>
      <c r="G39" s="3"/>
      <c r="H39" s="3"/>
      <c r="I39" s="168" t="s">
        <v>12</v>
      </c>
      <c r="J39" s="169"/>
      <c r="K39" s="169"/>
      <c r="L39" s="170"/>
      <c r="M39" s="131"/>
    </row>
    <row r="40" spans="1:13" s="15" customFormat="1" x14ac:dyDescent="0.25">
      <c r="A40" s="3"/>
      <c r="B40" s="3"/>
      <c r="C40" s="3"/>
      <c r="D40" s="3"/>
      <c r="E40" s="3"/>
      <c r="F40" s="3"/>
      <c r="G40" s="3"/>
      <c r="H40" s="3"/>
      <c r="I40" s="171" t="s">
        <v>13</v>
      </c>
      <c r="J40" s="172"/>
      <c r="K40" s="172"/>
      <c r="L40" s="173"/>
      <c r="M40" s="132">
        <f>M38/M37</f>
        <v>0</v>
      </c>
    </row>
    <row r="41" spans="1:13" s="15" customFormat="1" x14ac:dyDescent="0.25">
      <c r="A41" s="3"/>
      <c r="B41" s="3"/>
      <c r="C41" s="3"/>
      <c r="D41" s="3"/>
      <c r="E41" s="3"/>
      <c r="F41" s="3"/>
      <c r="G41" s="3"/>
      <c r="H41" s="3"/>
      <c r="I41" s="162" t="s">
        <v>101</v>
      </c>
      <c r="J41" s="163"/>
      <c r="K41" s="163"/>
      <c r="L41" s="163"/>
      <c r="M41" s="164"/>
    </row>
    <row r="42" spans="1:13" s="15" customFormat="1" x14ac:dyDescent="0.25">
      <c r="A42" s="3"/>
      <c r="B42" s="3"/>
      <c r="C42" s="3"/>
      <c r="D42" s="3"/>
      <c r="E42" s="3"/>
      <c r="F42" s="3"/>
      <c r="G42" s="3"/>
      <c r="H42" s="3"/>
      <c r="I42" s="13"/>
      <c r="J42" s="20"/>
      <c r="K42" s="14"/>
    </row>
    <row r="43" spans="1:13" s="15" customFormat="1" x14ac:dyDescent="0.25">
      <c r="A43" s="3"/>
      <c r="B43" s="3"/>
      <c r="C43" s="3"/>
      <c r="D43" s="3"/>
      <c r="E43" s="3"/>
      <c r="F43" s="3"/>
      <c r="G43" s="3"/>
      <c r="H43" s="3"/>
      <c r="I43" s="13"/>
      <c r="J43" s="20"/>
      <c r="K43" s="14"/>
    </row>
    <row r="44" spans="1:13" s="15" customFormat="1" x14ac:dyDescent="0.25">
      <c r="A44" s="3"/>
      <c r="B44" s="3"/>
      <c r="C44" s="3"/>
      <c r="D44" s="3"/>
      <c r="E44" s="3"/>
      <c r="F44" s="3"/>
      <c r="G44" s="3"/>
      <c r="H44" s="3"/>
      <c r="I44" s="13"/>
      <c r="J44" s="20"/>
      <c r="K44" s="14"/>
    </row>
    <row r="45" spans="1:13" s="15" customFormat="1" x14ac:dyDescent="0.25">
      <c r="A45" s="3"/>
      <c r="B45" s="3"/>
      <c r="C45" s="3"/>
      <c r="D45" s="3"/>
      <c r="E45" s="3"/>
      <c r="F45" s="3"/>
      <c r="G45" s="3"/>
      <c r="H45" s="3"/>
      <c r="I45" s="13"/>
      <c r="J45" s="20"/>
      <c r="K45" s="14"/>
    </row>
    <row r="46" spans="1:13" s="15" customFormat="1" x14ac:dyDescent="0.25">
      <c r="A46" s="3"/>
      <c r="B46" s="3"/>
      <c r="C46" s="3"/>
      <c r="D46" s="3"/>
      <c r="E46" s="3"/>
      <c r="F46" s="3"/>
      <c r="G46" s="3"/>
      <c r="H46" s="3"/>
      <c r="I46" s="13"/>
      <c r="J46" s="20"/>
      <c r="K46" s="14"/>
    </row>
    <row r="47" spans="1:13" s="15" customFormat="1" x14ac:dyDescent="0.25">
      <c r="A47" s="3"/>
      <c r="B47" s="3"/>
      <c r="C47" s="3"/>
      <c r="D47" s="3"/>
      <c r="E47" s="3"/>
      <c r="F47" s="3"/>
      <c r="G47" s="3"/>
      <c r="H47" s="3"/>
      <c r="I47" s="13"/>
      <c r="J47" s="20"/>
      <c r="K47" s="14"/>
    </row>
    <row r="48" spans="1:13" s="15" customFormat="1" x14ac:dyDescent="0.25">
      <c r="A48" s="3"/>
      <c r="B48" s="3"/>
      <c r="C48" s="3"/>
      <c r="D48" s="3"/>
      <c r="E48" s="3"/>
      <c r="F48" s="3"/>
      <c r="G48" s="3"/>
      <c r="H48" s="3"/>
      <c r="I48" s="13"/>
      <c r="J48" s="20"/>
      <c r="K48" s="14"/>
    </row>
    <row r="49" spans="1:11" s="15" customFormat="1" x14ac:dyDescent="0.25">
      <c r="A49" s="3"/>
      <c r="B49" s="3"/>
      <c r="C49" s="3"/>
      <c r="D49" s="3"/>
      <c r="E49" s="3"/>
      <c r="F49" s="3"/>
      <c r="G49" s="3"/>
      <c r="H49" s="3"/>
      <c r="I49" s="13"/>
      <c r="J49" s="20"/>
      <c r="K49" s="14"/>
    </row>
    <row r="50" spans="1:11" s="15" customFormat="1" x14ac:dyDescent="0.25">
      <c r="A50" s="3"/>
      <c r="B50" s="3"/>
      <c r="C50" s="3"/>
      <c r="D50" s="3"/>
      <c r="E50" s="3"/>
      <c r="F50" s="3"/>
      <c r="G50" s="3"/>
      <c r="H50" s="3"/>
      <c r="I50" s="13"/>
      <c r="J50" s="20"/>
      <c r="K50" s="14"/>
    </row>
    <row r="51" spans="1:11" s="15" customFormat="1" x14ac:dyDescent="0.25">
      <c r="A51" s="3"/>
      <c r="B51" s="3"/>
      <c r="C51" s="3"/>
      <c r="D51" s="3"/>
      <c r="E51" s="3"/>
      <c r="F51" s="3"/>
      <c r="G51" s="3"/>
      <c r="H51" s="3"/>
      <c r="I51" s="13"/>
      <c r="J51" s="20"/>
      <c r="K51" s="14"/>
    </row>
    <row r="52" spans="1:11" s="15" customFormat="1" x14ac:dyDescent="0.25">
      <c r="A52" s="3"/>
      <c r="B52" s="3"/>
      <c r="C52" s="3"/>
      <c r="D52" s="3"/>
      <c r="E52" s="3"/>
      <c r="F52" s="3"/>
      <c r="G52" s="3"/>
      <c r="H52" s="3"/>
      <c r="I52" s="13"/>
      <c r="J52" s="20"/>
      <c r="K52" s="14"/>
    </row>
    <row r="53" spans="1:11" s="15" customFormat="1" x14ac:dyDescent="0.25">
      <c r="A53" s="3"/>
      <c r="B53" s="3"/>
      <c r="C53" s="3"/>
      <c r="D53" s="3"/>
      <c r="E53" s="3"/>
      <c r="F53" s="3"/>
      <c r="G53" s="3"/>
      <c r="H53" s="3"/>
      <c r="I53" s="13"/>
      <c r="J53" s="20"/>
      <c r="K53" s="14"/>
    </row>
    <row r="54" spans="1:11" s="15" customFormat="1" x14ac:dyDescent="0.25">
      <c r="A54" s="3"/>
      <c r="B54" s="3"/>
      <c r="C54" s="3"/>
      <c r="D54" s="3"/>
      <c r="E54" s="3"/>
      <c r="F54" s="3"/>
      <c r="G54" s="3"/>
      <c r="H54" s="3"/>
      <c r="I54" s="13"/>
      <c r="J54" s="20"/>
      <c r="K54" s="14"/>
    </row>
    <row r="55" spans="1:11" s="15" customFormat="1" x14ac:dyDescent="0.25">
      <c r="A55" s="3"/>
      <c r="B55" s="3"/>
      <c r="C55" s="3"/>
      <c r="D55" s="3"/>
      <c r="E55" s="3"/>
      <c r="F55" s="3"/>
      <c r="G55" s="3"/>
      <c r="H55" s="3"/>
      <c r="I55" s="13"/>
      <c r="J55" s="20"/>
      <c r="K55" s="14"/>
    </row>
    <row r="56" spans="1:11" s="15" customFormat="1" x14ac:dyDescent="0.25">
      <c r="A56" s="3"/>
      <c r="B56" s="3"/>
      <c r="C56" s="3"/>
      <c r="D56" s="3"/>
      <c r="E56" s="3"/>
      <c r="F56" s="3"/>
      <c r="G56" s="3"/>
      <c r="H56" s="3"/>
      <c r="I56" s="13"/>
      <c r="J56" s="20"/>
      <c r="K56" s="14"/>
    </row>
    <row r="57" spans="1:11" s="15" customFormat="1" x14ac:dyDescent="0.25">
      <c r="A57" s="3"/>
      <c r="B57" s="3"/>
      <c r="C57" s="3"/>
      <c r="D57" s="3"/>
      <c r="E57" s="3"/>
      <c r="F57" s="3"/>
      <c r="G57" s="3"/>
      <c r="H57" s="3"/>
      <c r="I57" s="13"/>
      <c r="J57" s="20"/>
      <c r="K57" s="14"/>
    </row>
    <row r="58" spans="1:11" s="15" customFormat="1" x14ac:dyDescent="0.25">
      <c r="A58" s="3"/>
      <c r="B58" s="3"/>
      <c r="C58" s="3"/>
      <c r="D58" s="3"/>
      <c r="E58" s="3"/>
      <c r="F58" s="3"/>
      <c r="G58" s="3"/>
      <c r="H58" s="3"/>
      <c r="I58" s="13"/>
      <c r="J58" s="20"/>
      <c r="K58" s="14"/>
    </row>
    <row r="59" spans="1:11" s="15" customFormat="1" x14ac:dyDescent="0.25">
      <c r="A59" s="3"/>
      <c r="B59" s="3"/>
      <c r="C59" s="3"/>
      <c r="D59" s="3"/>
      <c r="E59" s="3"/>
      <c r="F59" s="3"/>
      <c r="G59" s="3"/>
      <c r="H59" s="3"/>
      <c r="I59" s="13"/>
      <c r="J59" s="20"/>
      <c r="K59" s="14"/>
    </row>
    <row r="60" spans="1:11" s="15" customFormat="1" x14ac:dyDescent="0.25">
      <c r="A60" s="3"/>
      <c r="B60" s="3"/>
      <c r="C60" s="3"/>
      <c r="D60" s="3"/>
      <c r="E60" s="3"/>
      <c r="F60" s="3"/>
      <c r="G60" s="3"/>
      <c r="H60" s="3"/>
      <c r="I60" s="13"/>
      <c r="J60" s="20"/>
      <c r="K60" s="14"/>
    </row>
    <row r="61" spans="1:11" s="15" customFormat="1" x14ac:dyDescent="0.25">
      <c r="A61" s="3"/>
      <c r="B61" s="3"/>
      <c r="C61" s="3"/>
      <c r="D61" s="3"/>
      <c r="E61" s="3"/>
      <c r="F61" s="3"/>
      <c r="G61" s="3"/>
      <c r="H61" s="3"/>
      <c r="I61" s="13"/>
      <c r="J61" s="20"/>
      <c r="K61" s="14"/>
    </row>
    <row r="62" spans="1:11" s="15" customFormat="1" x14ac:dyDescent="0.25">
      <c r="A62" s="3"/>
      <c r="B62" s="3"/>
      <c r="C62" s="3"/>
      <c r="D62" s="3"/>
      <c r="E62" s="3"/>
      <c r="F62" s="3"/>
      <c r="G62" s="3"/>
      <c r="H62" s="3"/>
      <c r="I62" s="13"/>
      <c r="J62" s="20"/>
      <c r="K62" s="14"/>
    </row>
    <row r="63" spans="1:11" s="15" customFormat="1" x14ac:dyDescent="0.25">
      <c r="A63" s="3"/>
      <c r="B63" s="3"/>
      <c r="C63" s="3"/>
      <c r="D63" s="3"/>
      <c r="E63" s="3"/>
      <c r="F63" s="3"/>
      <c r="G63" s="3"/>
      <c r="H63" s="3"/>
      <c r="I63" s="13"/>
      <c r="J63" s="20"/>
      <c r="K63" s="14"/>
    </row>
    <row r="64" spans="1:11" s="15" customFormat="1" x14ac:dyDescent="0.25">
      <c r="A64" s="3"/>
      <c r="B64" s="3"/>
      <c r="C64" s="3"/>
      <c r="D64" s="3"/>
      <c r="E64" s="3"/>
      <c r="F64" s="3"/>
      <c r="G64" s="3"/>
      <c r="H64" s="3"/>
      <c r="I64" s="13"/>
      <c r="J64" s="20"/>
      <c r="K64" s="14"/>
    </row>
    <row r="65" spans="1:11" s="15" customFormat="1" x14ac:dyDescent="0.25">
      <c r="A65" s="3"/>
      <c r="B65" s="3"/>
      <c r="C65" s="3"/>
      <c r="D65" s="3"/>
      <c r="E65" s="3"/>
      <c r="F65" s="3"/>
      <c r="G65" s="3"/>
      <c r="H65" s="3"/>
      <c r="I65" s="13"/>
      <c r="J65" s="20"/>
      <c r="K65" s="14"/>
    </row>
    <row r="66" spans="1:11" s="15" customFormat="1" x14ac:dyDescent="0.25">
      <c r="A66" s="3"/>
      <c r="B66" s="3"/>
      <c r="C66" s="3"/>
      <c r="D66" s="3"/>
      <c r="E66" s="3"/>
      <c r="F66" s="3"/>
      <c r="G66" s="3"/>
      <c r="H66" s="3"/>
      <c r="I66" s="13"/>
      <c r="J66" s="20"/>
      <c r="K66" s="14"/>
    </row>
    <row r="67" spans="1:11" s="15" customFormat="1" x14ac:dyDescent="0.25">
      <c r="A67" s="3"/>
      <c r="B67" s="3"/>
      <c r="C67" s="3"/>
      <c r="D67" s="3"/>
      <c r="E67" s="3"/>
      <c r="F67" s="3"/>
      <c r="G67" s="3"/>
      <c r="H67" s="3"/>
      <c r="I67" s="13"/>
      <c r="J67" s="20"/>
      <c r="K67" s="14"/>
    </row>
    <row r="68" spans="1:11" s="15" customFormat="1" x14ac:dyDescent="0.25">
      <c r="A68" s="3"/>
      <c r="B68" s="3"/>
      <c r="C68" s="3"/>
      <c r="D68" s="3"/>
      <c r="E68" s="3"/>
      <c r="F68" s="3"/>
      <c r="G68" s="3"/>
      <c r="H68" s="3"/>
      <c r="I68" s="13"/>
      <c r="J68" s="20"/>
      <c r="K68" s="14"/>
    </row>
    <row r="69" spans="1:11" s="15" customFormat="1" x14ac:dyDescent="0.25">
      <c r="A69" s="3"/>
      <c r="B69" s="3"/>
      <c r="C69" s="3"/>
      <c r="D69" s="3"/>
      <c r="E69" s="3"/>
      <c r="F69" s="3"/>
      <c r="G69" s="3"/>
      <c r="H69" s="3"/>
      <c r="I69" s="13"/>
      <c r="J69" s="20"/>
      <c r="K69" s="14"/>
    </row>
    <row r="70" spans="1:11" s="15" customFormat="1" x14ac:dyDescent="0.25">
      <c r="A70" s="3"/>
      <c r="B70" s="3"/>
      <c r="C70" s="3"/>
      <c r="D70" s="3"/>
      <c r="E70" s="3"/>
      <c r="F70" s="3"/>
      <c r="G70" s="3"/>
      <c r="H70" s="3"/>
      <c r="I70" s="13"/>
      <c r="J70" s="20"/>
      <c r="K70" s="14"/>
    </row>
    <row r="71" spans="1:11" s="15" customFormat="1" x14ac:dyDescent="0.25">
      <c r="A71" s="3"/>
      <c r="B71" s="3"/>
      <c r="C71" s="3"/>
      <c r="D71" s="3"/>
      <c r="E71" s="3"/>
      <c r="F71" s="3"/>
      <c r="G71" s="3"/>
      <c r="H71" s="3"/>
      <c r="I71" s="13"/>
      <c r="J71" s="20"/>
      <c r="K71" s="14"/>
    </row>
    <row r="72" spans="1:11" s="15" customFormat="1" x14ac:dyDescent="0.25">
      <c r="A72" s="3"/>
      <c r="B72" s="3"/>
      <c r="C72" s="3"/>
      <c r="D72" s="3"/>
      <c r="E72" s="3"/>
      <c r="F72" s="3"/>
      <c r="G72" s="3"/>
      <c r="H72" s="3"/>
      <c r="I72" s="13"/>
      <c r="J72" s="20"/>
      <c r="K72" s="14"/>
    </row>
    <row r="73" spans="1:11" s="15" customFormat="1" x14ac:dyDescent="0.25">
      <c r="A73" s="3"/>
      <c r="B73" s="3"/>
      <c r="C73" s="3"/>
      <c r="D73" s="3"/>
      <c r="E73" s="3"/>
      <c r="F73" s="3"/>
      <c r="G73" s="3"/>
      <c r="H73" s="3"/>
      <c r="I73" s="13"/>
      <c r="J73" s="20"/>
      <c r="K73" s="14"/>
    </row>
    <row r="74" spans="1:11" s="15" customFormat="1" x14ac:dyDescent="0.25">
      <c r="A74" s="3"/>
      <c r="B74" s="3"/>
      <c r="C74" s="3"/>
      <c r="D74" s="3"/>
      <c r="E74" s="3"/>
      <c r="F74" s="3"/>
      <c r="G74" s="3"/>
      <c r="H74" s="3"/>
      <c r="I74" s="13"/>
      <c r="J74" s="20"/>
      <c r="K74" s="14"/>
    </row>
    <row r="75" spans="1:11" s="15" customFormat="1" x14ac:dyDescent="0.25">
      <c r="A75" s="3"/>
      <c r="B75" s="3"/>
      <c r="C75" s="3"/>
      <c r="D75" s="3"/>
      <c r="E75" s="3"/>
      <c r="F75" s="3"/>
      <c r="G75" s="3"/>
      <c r="H75" s="3"/>
      <c r="I75" s="13"/>
      <c r="J75" s="20"/>
      <c r="K75" s="14"/>
    </row>
    <row r="76" spans="1:11" s="15" customFormat="1" x14ac:dyDescent="0.25">
      <c r="A76" s="3"/>
      <c r="B76" s="3"/>
      <c r="C76" s="3"/>
      <c r="D76" s="3"/>
      <c r="E76" s="3"/>
      <c r="F76" s="3"/>
      <c r="G76" s="3"/>
      <c r="H76" s="3"/>
      <c r="I76" s="13"/>
      <c r="J76" s="20"/>
      <c r="K76" s="14"/>
    </row>
    <row r="77" spans="1:11" s="15" customFormat="1" x14ac:dyDescent="0.25">
      <c r="A77" s="3"/>
      <c r="B77" s="3"/>
      <c r="C77" s="3"/>
      <c r="D77" s="3"/>
      <c r="E77" s="3"/>
      <c r="F77" s="3"/>
      <c r="G77" s="3"/>
      <c r="H77" s="3"/>
      <c r="I77" s="13"/>
      <c r="J77" s="20"/>
      <c r="K77" s="14"/>
    </row>
    <row r="78" spans="1:11" s="15" customFormat="1" x14ac:dyDescent="0.25">
      <c r="A78" s="3"/>
      <c r="B78" s="3"/>
      <c r="C78" s="3"/>
      <c r="D78" s="3"/>
      <c r="E78" s="3"/>
      <c r="F78" s="3"/>
      <c r="G78" s="3"/>
      <c r="H78" s="3"/>
      <c r="I78" s="13"/>
      <c r="J78" s="20"/>
      <c r="K78" s="14"/>
    </row>
    <row r="79" spans="1:11" s="15" customFormat="1" x14ac:dyDescent="0.25">
      <c r="A79" s="3"/>
      <c r="B79" s="3"/>
      <c r="C79" s="3"/>
      <c r="D79" s="3"/>
      <c r="E79" s="3"/>
      <c r="F79" s="3"/>
      <c r="G79" s="3"/>
      <c r="H79" s="3"/>
      <c r="I79" s="13"/>
      <c r="J79" s="20"/>
      <c r="K79" s="14"/>
    </row>
    <row r="80" spans="1:11" s="15" customFormat="1" x14ac:dyDescent="0.25">
      <c r="A80" s="3"/>
      <c r="B80" s="3"/>
      <c r="C80" s="3"/>
      <c r="D80" s="3"/>
      <c r="E80" s="3"/>
      <c r="F80" s="3"/>
      <c r="G80" s="3"/>
      <c r="H80" s="3"/>
      <c r="I80" s="13"/>
      <c r="J80" s="20"/>
      <c r="K80" s="14"/>
    </row>
    <row r="81" spans="1:11" s="15" customFormat="1" x14ac:dyDescent="0.25">
      <c r="A81" s="3"/>
      <c r="B81" s="3"/>
      <c r="C81" s="3"/>
      <c r="D81" s="3"/>
      <c r="E81" s="3"/>
      <c r="F81" s="3"/>
      <c r="G81" s="3"/>
      <c r="H81" s="3"/>
      <c r="I81" s="13"/>
      <c r="J81" s="20"/>
      <c r="K81" s="14"/>
    </row>
    <row r="82" spans="1:11" s="15" customFormat="1" x14ac:dyDescent="0.25">
      <c r="A82" s="3"/>
      <c r="B82" s="3"/>
      <c r="C82" s="3"/>
      <c r="D82" s="3"/>
      <c r="E82" s="3"/>
      <c r="F82" s="3"/>
      <c r="G82" s="3"/>
      <c r="H82" s="3"/>
      <c r="I82" s="13"/>
      <c r="J82" s="20"/>
      <c r="K82" s="14"/>
    </row>
    <row r="83" spans="1:11" s="15" customFormat="1" x14ac:dyDescent="0.25">
      <c r="A83" s="3"/>
      <c r="B83" s="3"/>
      <c r="C83" s="3"/>
      <c r="D83" s="3"/>
      <c r="E83" s="3"/>
      <c r="F83" s="3"/>
      <c r="G83" s="3"/>
      <c r="H83" s="3"/>
      <c r="I83" s="13"/>
      <c r="J83" s="20"/>
      <c r="K83" s="14"/>
    </row>
    <row r="84" spans="1:11" s="15" customFormat="1" x14ac:dyDescent="0.25">
      <c r="A84" s="3"/>
      <c r="B84" s="3"/>
      <c r="C84" s="3"/>
      <c r="D84" s="3"/>
      <c r="E84" s="3"/>
      <c r="F84" s="3"/>
      <c r="G84" s="3"/>
      <c r="H84" s="3"/>
      <c r="I84" s="13"/>
      <c r="J84" s="20"/>
      <c r="K84" s="14"/>
    </row>
    <row r="85" spans="1:11" s="15" customFormat="1" x14ac:dyDescent="0.25">
      <c r="A85" s="3"/>
      <c r="B85" s="3"/>
      <c r="C85" s="3"/>
      <c r="D85" s="3"/>
      <c r="E85" s="3"/>
      <c r="F85" s="3"/>
      <c r="G85" s="3"/>
      <c r="H85" s="3"/>
      <c r="I85" s="13"/>
      <c r="J85" s="20"/>
      <c r="K85" s="14"/>
    </row>
    <row r="86" spans="1:11" s="15" customFormat="1" x14ac:dyDescent="0.25">
      <c r="A86" s="3"/>
      <c r="B86" s="3"/>
      <c r="C86" s="3"/>
      <c r="D86" s="3"/>
      <c r="E86" s="3"/>
      <c r="F86" s="3"/>
      <c r="G86" s="3"/>
      <c r="H86" s="3"/>
      <c r="I86" s="13"/>
      <c r="J86" s="20"/>
      <c r="K86" s="14"/>
    </row>
    <row r="87" spans="1:11" s="15" customFormat="1" x14ac:dyDescent="0.25">
      <c r="A87" s="3"/>
      <c r="B87" s="3"/>
      <c r="C87" s="3"/>
      <c r="D87" s="3"/>
      <c r="E87" s="3"/>
      <c r="F87" s="3"/>
      <c r="G87" s="3"/>
      <c r="H87" s="3"/>
      <c r="I87" s="13"/>
      <c r="J87" s="20"/>
      <c r="K87" s="14"/>
    </row>
    <row r="88" spans="1:11" s="15" customFormat="1" x14ac:dyDescent="0.25">
      <c r="A88" s="3"/>
      <c r="B88" s="3"/>
      <c r="C88" s="3"/>
      <c r="D88" s="3"/>
      <c r="E88" s="3"/>
      <c r="F88" s="3"/>
      <c r="G88" s="3"/>
      <c r="H88" s="3"/>
      <c r="I88" s="13"/>
      <c r="J88" s="20"/>
      <c r="K88" s="14"/>
    </row>
    <row r="89" spans="1:11" s="15" customFormat="1" x14ac:dyDescent="0.25">
      <c r="A89" s="3"/>
      <c r="B89" s="3"/>
      <c r="C89" s="3"/>
      <c r="D89" s="3"/>
      <c r="E89" s="3"/>
      <c r="F89" s="3"/>
      <c r="G89" s="3"/>
      <c r="H89" s="3"/>
      <c r="I89" s="13"/>
      <c r="J89" s="20"/>
      <c r="K89" s="14"/>
    </row>
    <row r="90" spans="1:11" s="15" customFormat="1" x14ac:dyDescent="0.25">
      <c r="A90" s="3"/>
      <c r="B90" s="3"/>
      <c r="C90" s="3"/>
      <c r="D90" s="3"/>
      <c r="E90" s="3"/>
      <c r="F90" s="3"/>
      <c r="G90" s="3"/>
      <c r="H90" s="3"/>
      <c r="I90" s="13"/>
      <c r="J90" s="20"/>
      <c r="K90" s="14"/>
    </row>
    <row r="91" spans="1:11" s="15" customFormat="1" x14ac:dyDescent="0.25">
      <c r="A91" s="3"/>
      <c r="B91" s="3"/>
      <c r="C91" s="3"/>
      <c r="D91" s="3"/>
      <c r="E91" s="3"/>
      <c r="F91" s="3"/>
      <c r="G91" s="3"/>
      <c r="H91" s="3"/>
      <c r="I91" s="13"/>
      <c r="J91" s="20"/>
      <c r="K91" s="14"/>
    </row>
    <row r="92" spans="1:11" s="15" customFormat="1" x14ac:dyDescent="0.25">
      <c r="A92" s="3"/>
      <c r="B92" s="3"/>
      <c r="C92" s="3"/>
      <c r="D92" s="3"/>
      <c r="E92" s="3"/>
      <c r="F92" s="3"/>
      <c r="G92" s="3"/>
      <c r="H92" s="3"/>
      <c r="I92" s="13"/>
      <c r="J92" s="20"/>
      <c r="K92" s="14"/>
    </row>
    <row r="93" spans="1:11" s="15" customFormat="1" x14ac:dyDescent="0.25">
      <c r="A93" s="3"/>
      <c r="B93" s="3"/>
      <c r="C93" s="3"/>
      <c r="D93" s="3"/>
      <c r="E93" s="3"/>
      <c r="F93" s="3"/>
      <c r="G93" s="3"/>
      <c r="H93" s="3"/>
      <c r="I93" s="13"/>
      <c r="J93" s="20"/>
      <c r="K93" s="14"/>
    </row>
    <row r="94" spans="1:11" s="15" customFormat="1" x14ac:dyDescent="0.25">
      <c r="A94" s="3"/>
      <c r="B94" s="3"/>
      <c r="C94" s="3"/>
      <c r="D94" s="3"/>
      <c r="E94" s="3"/>
      <c r="F94" s="3"/>
      <c r="G94" s="3"/>
      <c r="H94" s="3"/>
      <c r="I94" s="13"/>
      <c r="J94" s="20"/>
      <c r="K94" s="14"/>
    </row>
    <row r="95" spans="1:11" s="15" customFormat="1" x14ac:dyDescent="0.25">
      <c r="A95" s="3"/>
      <c r="B95" s="3"/>
      <c r="C95" s="3"/>
      <c r="D95" s="3"/>
      <c r="E95" s="3"/>
      <c r="F95" s="3"/>
      <c r="G95" s="3"/>
      <c r="H95" s="3"/>
      <c r="I95" s="13"/>
      <c r="J95" s="20"/>
      <c r="K95" s="14"/>
    </row>
    <row r="96" spans="1:11" s="15" customFormat="1" x14ac:dyDescent="0.25">
      <c r="A96" s="3"/>
      <c r="B96" s="3"/>
      <c r="C96" s="3"/>
      <c r="D96" s="3"/>
      <c r="E96" s="3"/>
      <c r="F96" s="3"/>
      <c r="G96" s="3"/>
      <c r="H96" s="3"/>
      <c r="I96" s="13"/>
      <c r="J96" s="20"/>
      <c r="K96" s="14"/>
    </row>
    <row r="97" spans="1:11" s="15" customFormat="1" x14ac:dyDescent="0.25">
      <c r="A97" s="3"/>
      <c r="B97" s="3"/>
      <c r="C97" s="3"/>
      <c r="D97" s="3"/>
      <c r="E97" s="3"/>
      <c r="F97" s="3"/>
      <c r="G97" s="3"/>
      <c r="H97" s="3"/>
      <c r="I97" s="13"/>
      <c r="J97" s="20"/>
      <c r="K97" s="14"/>
    </row>
    <row r="98" spans="1:11" s="15" customFormat="1" x14ac:dyDescent="0.25">
      <c r="A98" s="3"/>
      <c r="B98" s="3"/>
      <c r="C98" s="3"/>
      <c r="D98" s="3"/>
      <c r="E98" s="3"/>
      <c r="F98" s="3"/>
      <c r="G98" s="3"/>
      <c r="H98" s="3"/>
      <c r="I98" s="13"/>
      <c r="J98" s="20"/>
      <c r="K98" s="14"/>
    </row>
    <row r="99" spans="1:11" s="15" customFormat="1" x14ac:dyDescent="0.25">
      <c r="A99" s="3"/>
      <c r="B99" s="3"/>
      <c r="C99" s="3"/>
      <c r="D99" s="3"/>
      <c r="E99" s="3"/>
      <c r="F99" s="3"/>
      <c r="G99" s="3"/>
      <c r="H99" s="3"/>
      <c r="I99" s="13"/>
      <c r="J99" s="20"/>
      <c r="K99" s="14"/>
    </row>
    <row r="100" spans="1:11" s="15" customFormat="1" x14ac:dyDescent="0.25">
      <c r="A100" s="3"/>
      <c r="B100" s="3"/>
      <c r="C100" s="3"/>
      <c r="D100" s="3"/>
      <c r="E100" s="3"/>
      <c r="F100" s="3"/>
      <c r="G100" s="3"/>
      <c r="H100" s="3"/>
      <c r="I100" s="13"/>
      <c r="J100" s="20"/>
      <c r="K100" s="14"/>
    </row>
    <row r="101" spans="1:11" s="15" customFormat="1" x14ac:dyDescent="0.25">
      <c r="A101" s="3"/>
      <c r="B101" s="3"/>
      <c r="C101" s="3"/>
      <c r="D101" s="3"/>
      <c r="E101" s="3"/>
      <c r="F101" s="3"/>
      <c r="G101" s="3"/>
      <c r="H101" s="3"/>
      <c r="I101" s="13"/>
      <c r="J101" s="20"/>
      <c r="K101" s="14"/>
    </row>
    <row r="102" spans="1:11" s="15" customFormat="1" x14ac:dyDescent="0.25">
      <c r="A102" s="3"/>
      <c r="B102" s="3"/>
      <c r="C102" s="3"/>
      <c r="D102" s="3"/>
      <c r="E102" s="3"/>
      <c r="F102" s="3"/>
      <c r="G102" s="3"/>
      <c r="H102" s="3"/>
      <c r="I102" s="13"/>
      <c r="J102" s="20"/>
      <c r="K102" s="14"/>
    </row>
    <row r="103" spans="1:11" s="15" customFormat="1" x14ac:dyDescent="0.25">
      <c r="A103" s="3"/>
      <c r="B103" s="3"/>
      <c r="C103" s="3"/>
      <c r="D103" s="3"/>
      <c r="E103" s="3"/>
      <c r="F103" s="3"/>
      <c r="G103" s="3"/>
      <c r="H103" s="3"/>
      <c r="I103" s="13"/>
      <c r="J103" s="20"/>
      <c r="K103" s="14"/>
    </row>
    <row r="104" spans="1:11" s="15" customFormat="1" x14ac:dyDescent="0.25">
      <c r="A104" s="3"/>
      <c r="B104" s="3"/>
      <c r="C104" s="3"/>
      <c r="D104" s="3"/>
      <c r="E104" s="3"/>
      <c r="F104" s="3"/>
      <c r="G104" s="3"/>
      <c r="H104" s="3"/>
      <c r="I104" s="13"/>
      <c r="J104" s="20"/>
      <c r="K104" s="14"/>
    </row>
    <row r="105" spans="1:11" s="15" customFormat="1" x14ac:dyDescent="0.25">
      <c r="A105" s="3"/>
      <c r="B105" s="3"/>
      <c r="C105" s="3"/>
      <c r="D105" s="3"/>
      <c r="E105" s="3"/>
      <c r="F105" s="3"/>
      <c r="G105" s="3"/>
      <c r="H105" s="3"/>
      <c r="I105" s="13"/>
      <c r="J105" s="20"/>
      <c r="K105" s="14"/>
    </row>
    <row r="106" spans="1:11" s="15" customFormat="1" x14ac:dyDescent="0.25">
      <c r="A106" s="3"/>
      <c r="B106" s="3"/>
      <c r="C106" s="3"/>
      <c r="D106" s="3"/>
      <c r="E106" s="3"/>
      <c r="F106" s="3"/>
      <c r="G106" s="3"/>
      <c r="H106" s="3"/>
      <c r="I106" s="13"/>
      <c r="J106" s="20"/>
      <c r="K106" s="14"/>
    </row>
    <row r="107" spans="1:11" s="15" customFormat="1" x14ac:dyDescent="0.25">
      <c r="A107" s="3"/>
      <c r="B107" s="3"/>
      <c r="C107" s="3"/>
      <c r="D107" s="3"/>
      <c r="E107" s="3"/>
      <c r="F107" s="3"/>
      <c r="G107" s="3"/>
      <c r="H107" s="3"/>
      <c r="I107" s="13"/>
      <c r="J107" s="20"/>
      <c r="K107" s="14"/>
    </row>
    <row r="108" spans="1:11" s="15" customFormat="1" x14ac:dyDescent="0.25">
      <c r="A108" s="3"/>
      <c r="B108" s="3"/>
      <c r="C108" s="3"/>
      <c r="D108" s="3"/>
      <c r="E108" s="3"/>
      <c r="F108" s="3"/>
      <c r="G108" s="3"/>
      <c r="H108" s="3"/>
      <c r="I108" s="13"/>
      <c r="J108" s="20"/>
      <c r="K108" s="14"/>
    </row>
    <row r="109" spans="1:11" s="15" customFormat="1" x14ac:dyDescent="0.25">
      <c r="A109" s="3"/>
      <c r="B109" s="3"/>
      <c r="C109" s="3"/>
      <c r="D109" s="3"/>
      <c r="E109" s="3"/>
      <c r="F109" s="3"/>
      <c r="G109" s="3"/>
      <c r="H109" s="3"/>
      <c r="I109" s="13"/>
      <c r="J109" s="20"/>
      <c r="K109" s="14"/>
    </row>
    <row r="110" spans="1:11" s="15" customFormat="1" x14ac:dyDescent="0.25">
      <c r="A110" s="3"/>
      <c r="B110" s="3"/>
      <c r="C110" s="3"/>
      <c r="D110" s="3"/>
      <c r="E110" s="3"/>
      <c r="F110" s="3"/>
      <c r="G110" s="3"/>
      <c r="H110" s="3"/>
      <c r="I110" s="13"/>
      <c r="J110" s="20"/>
      <c r="K110" s="14"/>
    </row>
    <row r="111" spans="1:11" s="15" customFormat="1" x14ac:dyDescent="0.25">
      <c r="A111" s="3"/>
      <c r="B111" s="3"/>
      <c r="C111" s="3"/>
      <c r="D111" s="3"/>
      <c r="E111" s="3"/>
      <c r="F111" s="3"/>
      <c r="G111" s="3"/>
      <c r="H111" s="3"/>
      <c r="I111" s="13"/>
      <c r="J111" s="20"/>
      <c r="K111" s="14"/>
    </row>
    <row r="112" spans="1:11" s="15" customFormat="1" x14ac:dyDescent="0.25">
      <c r="A112" s="3"/>
      <c r="B112" s="3"/>
      <c r="C112" s="3"/>
      <c r="D112" s="3"/>
      <c r="E112" s="3"/>
      <c r="F112" s="3"/>
      <c r="G112" s="3"/>
      <c r="H112" s="3"/>
      <c r="I112" s="13"/>
      <c r="J112" s="20"/>
      <c r="K112" s="14"/>
    </row>
    <row r="113" spans="1:11" s="15" customFormat="1" x14ac:dyDescent="0.25">
      <c r="A113" s="3"/>
      <c r="B113" s="3"/>
      <c r="C113" s="3"/>
      <c r="D113" s="3"/>
      <c r="E113" s="3"/>
      <c r="F113" s="3"/>
      <c r="G113" s="3"/>
      <c r="H113" s="3"/>
      <c r="I113" s="13"/>
      <c r="J113" s="20"/>
      <c r="K113" s="14"/>
    </row>
    <row r="114" spans="1:11" s="15" customFormat="1" x14ac:dyDescent="0.25">
      <c r="A114" s="3"/>
      <c r="B114" s="3"/>
      <c r="C114" s="3"/>
      <c r="D114" s="3"/>
      <c r="E114" s="3"/>
      <c r="F114" s="3"/>
      <c r="G114" s="3"/>
      <c r="H114" s="3"/>
      <c r="I114" s="13"/>
      <c r="J114" s="20"/>
      <c r="K114" s="14"/>
    </row>
    <row r="115" spans="1:11" s="15" customFormat="1" x14ac:dyDescent="0.25">
      <c r="A115" s="3"/>
      <c r="B115" s="3"/>
      <c r="C115" s="3"/>
      <c r="D115" s="3"/>
      <c r="E115" s="3"/>
      <c r="F115" s="3"/>
      <c r="G115" s="3"/>
      <c r="H115" s="3"/>
      <c r="I115" s="13"/>
      <c r="J115" s="20"/>
      <c r="K115" s="14"/>
    </row>
    <row r="116" spans="1:11" s="15" customFormat="1" x14ac:dyDescent="0.25">
      <c r="A116" s="3"/>
      <c r="B116" s="3"/>
      <c r="C116" s="3"/>
      <c r="D116" s="3"/>
      <c r="E116" s="3"/>
      <c r="F116" s="3"/>
      <c r="G116" s="3"/>
      <c r="H116" s="3"/>
      <c r="I116" s="13"/>
      <c r="J116" s="20"/>
      <c r="K116" s="14"/>
    </row>
    <row r="117" spans="1:11" s="15" customFormat="1" x14ac:dyDescent="0.25">
      <c r="A117" s="3"/>
      <c r="B117" s="3"/>
      <c r="C117" s="3"/>
      <c r="D117" s="3"/>
      <c r="E117" s="3"/>
      <c r="F117" s="3"/>
      <c r="G117" s="3"/>
      <c r="H117" s="3"/>
      <c r="I117" s="13"/>
      <c r="J117" s="20"/>
      <c r="K117" s="14"/>
    </row>
    <row r="118" spans="1:11" s="15" customFormat="1" x14ac:dyDescent="0.25">
      <c r="A118" s="3"/>
      <c r="B118" s="3"/>
      <c r="C118" s="3"/>
      <c r="D118" s="3"/>
      <c r="E118" s="3"/>
      <c r="F118" s="3"/>
      <c r="G118" s="3"/>
      <c r="H118" s="3"/>
      <c r="I118" s="13"/>
      <c r="J118" s="20"/>
      <c r="K118" s="14"/>
    </row>
    <row r="119" spans="1:11" s="15" customFormat="1" x14ac:dyDescent="0.25">
      <c r="A119" s="3"/>
      <c r="B119" s="3"/>
      <c r="C119" s="3"/>
      <c r="D119" s="3"/>
      <c r="E119" s="3"/>
      <c r="F119" s="3"/>
      <c r="G119" s="3"/>
      <c r="H119" s="3"/>
      <c r="I119" s="13"/>
      <c r="J119" s="20"/>
      <c r="K119" s="14"/>
    </row>
    <row r="120" spans="1:11" s="15" customFormat="1" x14ac:dyDescent="0.25">
      <c r="A120" s="3"/>
      <c r="B120" s="3"/>
      <c r="C120" s="3"/>
      <c r="D120" s="3"/>
      <c r="E120" s="3"/>
      <c r="F120" s="3"/>
      <c r="G120" s="3"/>
      <c r="H120" s="3"/>
      <c r="I120" s="13"/>
      <c r="J120" s="20"/>
      <c r="K120" s="14"/>
    </row>
    <row r="121" spans="1:11" s="15" customFormat="1" x14ac:dyDescent="0.25">
      <c r="A121" s="3"/>
      <c r="B121" s="3"/>
      <c r="C121" s="3"/>
      <c r="D121" s="3"/>
      <c r="E121" s="3"/>
      <c r="F121" s="3"/>
      <c r="G121" s="3"/>
      <c r="H121" s="3"/>
      <c r="I121" s="13"/>
      <c r="J121" s="20"/>
      <c r="K121" s="14"/>
    </row>
    <row r="122" spans="1:11" s="15" customFormat="1" x14ac:dyDescent="0.25">
      <c r="A122" s="3"/>
      <c r="B122" s="3"/>
      <c r="C122" s="3"/>
      <c r="D122" s="3"/>
      <c r="E122" s="3"/>
      <c r="F122" s="3"/>
      <c r="G122" s="3"/>
      <c r="H122" s="3"/>
      <c r="I122" s="13"/>
      <c r="J122" s="20"/>
      <c r="K122" s="14"/>
    </row>
    <row r="123" spans="1:11" s="15" customFormat="1" x14ac:dyDescent="0.25">
      <c r="A123" s="3"/>
      <c r="B123" s="3"/>
      <c r="C123" s="3"/>
      <c r="D123" s="3"/>
      <c r="E123" s="3"/>
      <c r="F123" s="3"/>
      <c r="G123" s="3"/>
      <c r="H123" s="3"/>
      <c r="I123" s="13"/>
      <c r="J123" s="20"/>
      <c r="K123" s="14"/>
    </row>
    <row r="124" spans="1:11" s="15" customFormat="1" x14ac:dyDescent="0.25">
      <c r="A124" s="3"/>
      <c r="B124" s="3"/>
      <c r="C124" s="3"/>
      <c r="D124" s="3"/>
      <c r="E124" s="3"/>
      <c r="F124" s="3"/>
      <c r="G124" s="3"/>
      <c r="H124" s="3"/>
      <c r="I124" s="13"/>
      <c r="J124" s="20"/>
      <c r="K124" s="14"/>
    </row>
    <row r="125" spans="1:11" s="15" customFormat="1" x14ac:dyDescent="0.25">
      <c r="A125" s="3"/>
      <c r="B125" s="3"/>
      <c r="C125" s="3"/>
      <c r="D125" s="3"/>
      <c r="E125" s="3"/>
      <c r="F125" s="3"/>
      <c r="G125" s="3"/>
      <c r="H125" s="3"/>
      <c r="I125" s="13"/>
      <c r="J125" s="20"/>
      <c r="K125" s="14"/>
    </row>
    <row r="126" spans="1:11" s="15" customFormat="1" x14ac:dyDescent="0.25">
      <c r="A126" s="3"/>
      <c r="B126" s="3"/>
      <c r="C126" s="3"/>
      <c r="D126" s="3"/>
      <c r="E126" s="3"/>
      <c r="F126" s="3"/>
      <c r="G126" s="3"/>
      <c r="H126" s="3"/>
      <c r="I126" s="13"/>
      <c r="J126" s="20"/>
      <c r="K126" s="14"/>
    </row>
    <row r="127" spans="1:11" s="15" customFormat="1" x14ac:dyDescent="0.25">
      <c r="A127" s="3"/>
      <c r="B127" s="3"/>
      <c r="C127" s="3"/>
      <c r="D127" s="3"/>
      <c r="E127" s="3"/>
      <c r="F127" s="3"/>
      <c r="G127" s="3"/>
      <c r="H127" s="3"/>
      <c r="I127" s="13"/>
      <c r="J127" s="20"/>
      <c r="K127" s="14"/>
    </row>
    <row r="128" spans="1:11" s="15" customFormat="1" x14ac:dyDescent="0.25">
      <c r="A128" s="3"/>
      <c r="B128" s="3"/>
      <c r="C128" s="3"/>
      <c r="D128" s="3"/>
      <c r="E128" s="3"/>
      <c r="F128" s="3"/>
      <c r="G128" s="3"/>
      <c r="H128" s="3"/>
      <c r="I128" s="13"/>
      <c r="J128" s="20"/>
      <c r="K128" s="14"/>
    </row>
    <row r="129" spans="1:11" s="15" customFormat="1" x14ac:dyDescent="0.25">
      <c r="A129" s="3"/>
      <c r="B129" s="3"/>
      <c r="C129" s="3"/>
      <c r="D129" s="3"/>
      <c r="E129" s="3"/>
      <c r="F129" s="3"/>
      <c r="G129" s="3"/>
      <c r="H129" s="3"/>
      <c r="I129" s="13"/>
      <c r="J129" s="20"/>
      <c r="K129" s="14"/>
    </row>
    <row r="130" spans="1:11" s="15" customFormat="1" x14ac:dyDescent="0.25">
      <c r="A130" s="3"/>
      <c r="B130" s="3"/>
      <c r="C130" s="3"/>
      <c r="D130" s="3"/>
      <c r="E130" s="3"/>
      <c r="F130" s="3"/>
      <c r="G130" s="3"/>
      <c r="H130" s="3"/>
      <c r="I130" s="13"/>
      <c r="J130" s="20"/>
      <c r="K130" s="14"/>
    </row>
    <row r="131" spans="1:11" s="15" customFormat="1" x14ac:dyDescent="0.25">
      <c r="A131" s="3"/>
      <c r="B131" s="3"/>
      <c r="C131" s="3"/>
      <c r="D131" s="3"/>
      <c r="E131" s="3"/>
      <c r="F131" s="3"/>
      <c r="G131" s="3"/>
      <c r="H131" s="3"/>
      <c r="I131" s="13"/>
      <c r="J131" s="20"/>
      <c r="K131" s="14"/>
    </row>
    <row r="132" spans="1:11" s="15" customFormat="1" x14ac:dyDescent="0.25">
      <c r="A132" s="3"/>
      <c r="B132" s="3"/>
      <c r="C132" s="3"/>
      <c r="D132" s="3"/>
      <c r="E132" s="3"/>
      <c r="F132" s="3"/>
      <c r="G132" s="3"/>
      <c r="H132" s="3"/>
      <c r="I132" s="13"/>
      <c r="J132" s="20"/>
      <c r="K132" s="14"/>
    </row>
    <row r="133" spans="1:11" s="15" customFormat="1" x14ac:dyDescent="0.25">
      <c r="A133" s="3"/>
      <c r="B133" s="3"/>
      <c r="C133" s="3"/>
      <c r="D133" s="3"/>
      <c r="E133" s="3"/>
      <c r="F133" s="3"/>
      <c r="G133" s="3"/>
      <c r="H133" s="3"/>
      <c r="I133" s="13"/>
      <c r="J133" s="20"/>
      <c r="K133" s="14"/>
    </row>
    <row r="134" spans="1:11" s="15" customFormat="1" x14ac:dyDescent="0.25">
      <c r="A134" s="3"/>
      <c r="B134" s="3"/>
      <c r="C134" s="3"/>
      <c r="D134" s="3"/>
      <c r="E134" s="3"/>
      <c r="F134" s="3"/>
      <c r="G134" s="3"/>
      <c r="H134" s="3"/>
      <c r="I134" s="13"/>
      <c r="J134" s="20"/>
      <c r="K134" s="14"/>
    </row>
    <row r="135" spans="1:11" s="15" customFormat="1" x14ac:dyDescent="0.25">
      <c r="A135" s="3"/>
      <c r="B135" s="3"/>
      <c r="C135" s="3"/>
      <c r="D135" s="3"/>
      <c r="E135" s="3"/>
      <c r="F135" s="3"/>
      <c r="G135" s="3"/>
      <c r="H135" s="3"/>
      <c r="I135" s="13"/>
      <c r="J135" s="20"/>
      <c r="K135" s="14"/>
    </row>
    <row r="136" spans="1:11" s="15" customFormat="1" x14ac:dyDescent="0.25">
      <c r="A136" s="3"/>
      <c r="B136" s="3"/>
      <c r="C136" s="3"/>
      <c r="D136" s="3"/>
      <c r="E136" s="3"/>
      <c r="F136" s="3"/>
      <c r="G136" s="3"/>
      <c r="H136" s="3"/>
      <c r="I136" s="13"/>
      <c r="J136" s="20"/>
      <c r="K136" s="14"/>
    </row>
    <row r="137" spans="1:11" s="15" customFormat="1" x14ac:dyDescent="0.25">
      <c r="A137" s="3"/>
      <c r="B137" s="3"/>
      <c r="C137" s="3"/>
      <c r="D137" s="3"/>
      <c r="E137" s="3"/>
      <c r="F137" s="3"/>
      <c r="G137" s="3"/>
      <c r="H137" s="3"/>
      <c r="I137" s="13"/>
      <c r="J137" s="20"/>
      <c r="K137" s="14"/>
    </row>
    <row r="138" spans="1:11" s="15" customFormat="1" x14ac:dyDescent="0.25">
      <c r="A138" s="3"/>
      <c r="B138" s="3"/>
      <c r="C138" s="3"/>
      <c r="D138" s="3"/>
      <c r="E138" s="3"/>
      <c r="F138" s="3"/>
      <c r="G138" s="3"/>
      <c r="H138" s="3"/>
      <c r="I138" s="13"/>
      <c r="J138" s="20"/>
      <c r="K138" s="14"/>
    </row>
    <row r="139" spans="1:11" s="15" customFormat="1" x14ac:dyDescent="0.25">
      <c r="A139" s="3"/>
      <c r="B139" s="3"/>
      <c r="C139" s="3"/>
      <c r="D139" s="3"/>
      <c r="E139" s="3"/>
      <c r="F139" s="3"/>
      <c r="G139" s="3"/>
      <c r="H139" s="3"/>
      <c r="I139" s="13"/>
      <c r="J139" s="20"/>
      <c r="K139" s="14"/>
    </row>
    <row r="140" spans="1:11" s="15" customFormat="1" x14ac:dyDescent="0.25">
      <c r="A140" s="3"/>
      <c r="B140" s="3"/>
      <c r="C140" s="3"/>
      <c r="D140" s="3"/>
      <c r="E140" s="3"/>
      <c r="F140" s="3"/>
      <c r="G140" s="3"/>
      <c r="H140" s="3"/>
      <c r="I140" s="13"/>
      <c r="J140" s="20"/>
      <c r="K140" s="14"/>
    </row>
    <row r="141" spans="1:11" s="15" customFormat="1" x14ac:dyDescent="0.25">
      <c r="A141" s="3"/>
      <c r="B141" s="3"/>
      <c r="C141" s="3"/>
      <c r="D141" s="3"/>
      <c r="E141" s="3"/>
      <c r="F141" s="3"/>
      <c r="G141" s="3"/>
      <c r="H141" s="3"/>
      <c r="I141" s="13"/>
      <c r="J141" s="20"/>
      <c r="K141" s="14"/>
    </row>
    <row r="142" spans="1:11" s="15" customFormat="1" x14ac:dyDescent="0.25">
      <c r="A142" s="3"/>
      <c r="B142" s="3"/>
      <c r="C142" s="3"/>
      <c r="D142" s="3"/>
      <c r="E142" s="3"/>
      <c r="F142" s="3"/>
      <c r="G142" s="3"/>
      <c r="H142" s="3"/>
      <c r="I142" s="13"/>
      <c r="J142" s="20"/>
      <c r="K142" s="14"/>
    </row>
    <row r="143" spans="1:11" s="15" customFormat="1" x14ac:dyDescent="0.25">
      <c r="A143" s="3"/>
      <c r="B143" s="3"/>
      <c r="C143" s="3"/>
      <c r="D143" s="3"/>
      <c r="E143" s="3"/>
      <c r="F143" s="3"/>
      <c r="G143" s="3"/>
      <c r="H143" s="3"/>
      <c r="I143" s="13"/>
      <c r="J143" s="20"/>
      <c r="K143" s="14"/>
    </row>
    <row r="144" spans="1:11" s="15" customFormat="1" x14ac:dyDescent="0.25">
      <c r="A144" s="3"/>
      <c r="B144" s="3"/>
      <c r="C144" s="3"/>
      <c r="D144" s="3"/>
      <c r="E144" s="3"/>
      <c r="F144" s="3"/>
      <c r="G144" s="3"/>
      <c r="H144" s="3"/>
      <c r="I144" s="13"/>
      <c r="J144" s="20"/>
      <c r="K144" s="14"/>
    </row>
    <row r="145" spans="1:11" s="15" customFormat="1" x14ac:dyDescent="0.25">
      <c r="A145" s="3"/>
      <c r="B145" s="3"/>
      <c r="C145" s="3"/>
      <c r="D145" s="3"/>
      <c r="E145" s="3"/>
      <c r="F145" s="3"/>
      <c r="G145" s="3"/>
      <c r="H145" s="3"/>
      <c r="I145" s="13"/>
      <c r="J145" s="20"/>
      <c r="K145" s="14"/>
    </row>
    <row r="146" spans="1:11" s="15" customFormat="1" x14ac:dyDescent="0.25">
      <c r="A146" s="3"/>
      <c r="B146" s="3"/>
      <c r="C146" s="3"/>
      <c r="D146" s="3"/>
      <c r="E146" s="3"/>
      <c r="F146" s="3"/>
      <c r="G146" s="3"/>
      <c r="H146" s="3"/>
      <c r="I146" s="13"/>
      <c r="J146" s="20"/>
      <c r="K146" s="14"/>
    </row>
    <row r="147" spans="1:11" s="15" customFormat="1" x14ac:dyDescent="0.25">
      <c r="A147" s="3"/>
      <c r="B147" s="3"/>
      <c r="C147" s="3"/>
      <c r="D147" s="3"/>
      <c r="E147" s="3"/>
      <c r="F147" s="3"/>
      <c r="G147" s="3"/>
      <c r="H147" s="3"/>
      <c r="I147" s="13"/>
      <c r="J147" s="20"/>
      <c r="K147" s="14"/>
    </row>
    <row r="148" spans="1:11" s="15" customFormat="1" x14ac:dyDescent="0.25">
      <c r="A148" s="3"/>
      <c r="B148" s="3"/>
      <c r="C148" s="3"/>
      <c r="D148" s="3"/>
      <c r="E148" s="3"/>
      <c r="F148" s="3"/>
      <c r="G148" s="3"/>
      <c r="H148" s="3"/>
      <c r="I148" s="13"/>
      <c r="J148" s="20"/>
      <c r="K148" s="14"/>
    </row>
    <row r="149" spans="1:11" s="15" customFormat="1" x14ac:dyDescent="0.25">
      <c r="A149" s="3"/>
      <c r="B149" s="3"/>
      <c r="C149" s="3"/>
      <c r="D149" s="3"/>
      <c r="E149" s="3"/>
      <c r="F149" s="3"/>
      <c r="G149" s="3"/>
      <c r="H149" s="3"/>
      <c r="I149" s="13"/>
      <c r="J149" s="20"/>
      <c r="K149" s="14"/>
    </row>
    <row r="150" spans="1:11" s="15" customFormat="1" x14ac:dyDescent="0.25">
      <c r="A150" s="3"/>
      <c r="B150" s="3"/>
      <c r="C150" s="3"/>
      <c r="D150" s="3"/>
      <c r="E150" s="3"/>
      <c r="F150" s="3"/>
      <c r="G150" s="3"/>
      <c r="H150" s="3"/>
      <c r="I150" s="13"/>
      <c r="J150" s="20"/>
      <c r="K150" s="14"/>
    </row>
    <row r="151" spans="1:11" s="15" customFormat="1" x14ac:dyDescent="0.25">
      <c r="A151" s="3"/>
      <c r="B151" s="3"/>
      <c r="C151" s="3"/>
      <c r="D151" s="3"/>
      <c r="E151" s="3"/>
      <c r="F151" s="3"/>
      <c r="G151" s="3"/>
      <c r="H151" s="3"/>
      <c r="I151" s="13"/>
      <c r="J151" s="20"/>
      <c r="K151" s="14"/>
    </row>
    <row r="152" spans="1:11" s="15" customFormat="1" x14ac:dyDescent="0.25">
      <c r="A152" s="3"/>
      <c r="B152" s="3"/>
      <c r="C152" s="3"/>
      <c r="D152" s="3"/>
      <c r="E152" s="3"/>
      <c r="F152" s="3"/>
      <c r="G152" s="3"/>
      <c r="H152" s="3"/>
      <c r="I152" s="13"/>
      <c r="J152" s="20"/>
      <c r="K152" s="14"/>
    </row>
    <row r="153" spans="1:11" s="15" customFormat="1" x14ac:dyDescent="0.25">
      <c r="A153" s="3"/>
      <c r="B153" s="3"/>
      <c r="C153" s="3"/>
      <c r="D153" s="3"/>
      <c r="E153" s="3"/>
      <c r="F153" s="3"/>
      <c r="G153" s="3"/>
      <c r="H153" s="3"/>
      <c r="I153" s="13"/>
      <c r="J153" s="20"/>
      <c r="K153" s="14"/>
    </row>
    <row r="154" spans="1:11" s="15" customFormat="1" x14ac:dyDescent="0.25">
      <c r="A154" s="3"/>
      <c r="B154" s="3"/>
      <c r="C154" s="3"/>
      <c r="D154" s="3"/>
      <c r="E154" s="3"/>
      <c r="F154" s="3"/>
      <c r="G154" s="3"/>
      <c r="H154" s="3"/>
      <c r="I154" s="13"/>
      <c r="J154" s="20"/>
      <c r="K154" s="14"/>
    </row>
    <row r="155" spans="1:11" s="15" customFormat="1" x14ac:dyDescent="0.25">
      <c r="A155" s="3"/>
      <c r="B155" s="3"/>
      <c r="C155" s="3"/>
      <c r="D155" s="3"/>
      <c r="E155" s="3"/>
      <c r="F155" s="3"/>
      <c r="G155" s="3"/>
      <c r="H155" s="3"/>
      <c r="I155" s="13"/>
      <c r="J155" s="20"/>
      <c r="K155" s="14"/>
    </row>
    <row r="156" spans="1:11" s="15" customFormat="1" x14ac:dyDescent="0.25">
      <c r="A156" s="3"/>
      <c r="B156" s="3"/>
      <c r="C156" s="3"/>
      <c r="D156" s="3"/>
      <c r="E156" s="3"/>
      <c r="F156" s="3"/>
      <c r="G156" s="3"/>
      <c r="H156" s="3"/>
      <c r="I156" s="13"/>
      <c r="J156" s="20"/>
      <c r="K156" s="14"/>
    </row>
    <row r="157" spans="1:11" s="15" customFormat="1" x14ac:dyDescent="0.25">
      <c r="A157" s="3"/>
      <c r="B157" s="3"/>
      <c r="C157" s="3"/>
      <c r="D157" s="3"/>
      <c r="E157" s="3"/>
      <c r="F157" s="3"/>
      <c r="G157" s="3"/>
      <c r="H157" s="3"/>
      <c r="I157" s="13"/>
      <c r="J157" s="20"/>
      <c r="K157" s="14"/>
    </row>
    <row r="158" spans="1:11" s="15" customFormat="1" x14ac:dyDescent="0.25">
      <c r="A158" s="3"/>
      <c r="B158" s="3"/>
      <c r="C158" s="3"/>
      <c r="D158" s="3"/>
      <c r="E158" s="3"/>
      <c r="F158" s="3"/>
      <c r="G158" s="3"/>
      <c r="H158" s="3"/>
      <c r="I158" s="13"/>
      <c r="J158" s="20"/>
      <c r="K158" s="14"/>
    </row>
    <row r="159" spans="1:11" s="15" customFormat="1" x14ac:dyDescent="0.25">
      <c r="A159" s="3"/>
      <c r="B159" s="3"/>
      <c r="C159" s="3"/>
      <c r="D159" s="3"/>
      <c r="E159" s="3"/>
      <c r="F159" s="3"/>
      <c r="G159" s="3"/>
      <c r="H159" s="3"/>
      <c r="I159" s="13"/>
      <c r="J159" s="20"/>
      <c r="K159" s="14"/>
    </row>
    <row r="160" spans="1:11" s="15" customFormat="1" x14ac:dyDescent="0.25">
      <c r="A160" s="3"/>
      <c r="B160" s="3"/>
      <c r="C160" s="3"/>
      <c r="D160" s="3"/>
      <c r="E160" s="3"/>
      <c r="F160" s="3"/>
      <c r="G160" s="3"/>
      <c r="H160" s="3"/>
      <c r="I160" s="13"/>
      <c r="J160" s="20"/>
      <c r="K160" s="14"/>
    </row>
    <row r="161" spans="1:11" s="15" customFormat="1" x14ac:dyDescent="0.25">
      <c r="A161" s="3"/>
      <c r="B161" s="3"/>
      <c r="C161" s="3"/>
      <c r="D161" s="3"/>
      <c r="E161" s="3"/>
      <c r="F161" s="3"/>
      <c r="G161" s="3"/>
      <c r="H161" s="3"/>
      <c r="I161" s="13"/>
      <c r="J161" s="20"/>
      <c r="K161" s="14"/>
    </row>
    <row r="162" spans="1:11" s="15" customFormat="1" x14ac:dyDescent="0.25">
      <c r="A162" s="3"/>
      <c r="B162" s="3"/>
      <c r="C162" s="3"/>
      <c r="D162" s="3"/>
      <c r="E162" s="3"/>
      <c r="F162" s="3"/>
      <c r="G162" s="3"/>
      <c r="H162" s="3"/>
      <c r="I162" s="13"/>
      <c r="J162" s="20"/>
      <c r="K162" s="14"/>
    </row>
    <row r="163" spans="1:11" s="15" customFormat="1" x14ac:dyDescent="0.25">
      <c r="A163" s="3"/>
      <c r="B163" s="3"/>
      <c r="C163" s="3"/>
      <c r="D163" s="3"/>
      <c r="E163" s="3"/>
      <c r="F163" s="3"/>
      <c r="G163" s="3"/>
      <c r="H163" s="3"/>
      <c r="I163" s="13"/>
      <c r="J163" s="20"/>
      <c r="K163" s="14"/>
    </row>
    <row r="164" spans="1:11" s="15" customFormat="1" x14ac:dyDescent="0.25">
      <c r="A164" s="3"/>
      <c r="B164" s="3"/>
      <c r="C164" s="3"/>
      <c r="D164" s="3"/>
      <c r="E164" s="3"/>
      <c r="F164" s="3"/>
      <c r="G164" s="3"/>
      <c r="H164" s="3"/>
      <c r="I164" s="13"/>
      <c r="J164" s="20"/>
      <c r="K164" s="14"/>
    </row>
    <row r="165" spans="1:11" s="15" customFormat="1" x14ac:dyDescent="0.25">
      <c r="A165" s="3"/>
      <c r="B165" s="3"/>
      <c r="C165" s="3"/>
      <c r="D165" s="3"/>
      <c r="E165" s="3"/>
      <c r="F165" s="3"/>
      <c r="G165" s="3"/>
      <c r="H165" s="3"/>
      <c r="I165" s="13"/>
      <c r="J165" s="20"/>
      <c r="K165" s="14"/>
    </row>
    <row r="166" spans="1:11" s="15" customFormat="1" x14ac:dyDescent="0.25">
      <c r="A166" s="3"/>
      <c r="B166" s="3"/>
      <c r="C166" s="3"/>
      <c r="D166" s="3"/>
      <c r="E166" s="3"/>
      <c r="F166" s="3"/>
      <c r="G166" s="3"/>
      <c r="H166" s="3"/>
      <c r="I166" s="13"/>
      <c r="J166" s="20"/>
      <c r="K166" s="14"/>
    </row>
    <row r="167" spans="1:11" s="15" customFormat="1" x14ac:dyDescent="0.25">
      <c r="A167" s="3"/>
      <c r="B167" s="3"/>
      <c r="C167" s="3"/>
      <c r="D167" s="3"/>
      <c r="E167" s="3"/>
      <c r="F167" s="3"/>
      <c r="G167" s="3"/>
      <c r="H167" s="3"/>
      <c r="I167" s="13"/>
      <c r="J167" s="20"/>
      <c r="K167" s="14"/>
    </row>
    <row r="168" spans="1:11" s="15" customFormat="1" x14ac:dyDescent="0.25">
      <c r="A168" s="3"/>
      <c r="B168" s="3"/>
      <c r="C168" s="3"/>
      <c r="D168" s="3"/>
      <c r="E168" s="3"/>
      <c r="F168" s="3"/>
      <c r="G168" s="3"/>
      <c r="H168" s="3"/>
      <c r="I168" s="13"/>
      <c r="J168" s="20"/>
      <c r="K168" s="14"/>
    </row>
    <row r="169" spans="1:11" s="15" customFormat="1" x14ac:dyDescent="0.25">
      <c r="A169" s="3"/>
      <c r="B169" s="3"/>
      <c r="C169" s="3"/>
      <c r="D169" s="3"/>
      <c r="E169" s="3"/>
      <c r="F169" s="3"/>
      <c r="G169" s="3"/>
      <c r="H169" s="3"/>
      <c r="I169" s="13"/>
      <c r="J169" s="20"/>
      <c r="K169" s="14"/>
    </row>
    <row r="170" spans="1:11" s="15" customFormat="1" x14ac:dyDescent="0.25">
      <c r="A170" s="3"/>
      <c r="B170" s="3"/>
      <c r="C170" s="3"/>
      <c r="D170" s="3"/>
      <c r="E170" s="3"/>
      <c r="F170" s="3"/>
      <c r="G170" s="3"/>
      <c r="H170" s="3"/>
      <c r="I170" s="13"/>
      <c r="J170" s="20"/>
      <c r="K170" s="14"/>
    </row>
    <row r="171" spans="1:11" s="15" customFormat="1" x14ac:dyDescent="0.25">
      <c r="A171" s="3"/>
      <c r="B171" s="3"/>
      <c r="C171" s="3"/>
      <c r="D171" s="3"/>
      <c r="E171" s="3"/>
      <c r="F171" s="3"/>
      <c r="G171" s="3"/>
      <c r="H171" s="3"/>
      <c r="I171" s="13"/>
      <c r="J171" s="20"/>
      <c r="K171" s="14"/>
    </row>
    <row r="172" spans="1:11" s="15" customFormat="1" x14ac:dyDescent="0.25">
      <c r="A172" s="3"/>
      <c r="B172" s="3"/>
      <c r="C172" s="3"/>
      <c r="D172" s="3"/>
      <c r="E172" s="3"/>
      <c r="F172" s="3"/>
      <c r="G172" s="3"/>
      <c r="H172" s="3"/>
      <c r="I172" s="13"/>
      <c r="J172" s="20"/>
      <c r="K172" s="14"/>
    </row>
    <row r="173" spans="1:11" s="15" customFormat="1" x14ac:dyDescent="0.25">
      <c r="A173" s="3"/>
      <c r="B173" s="3"/>
      <c r="C173" s="3"/>
      <c r="D173" s="3"/>
      <c r="E173" s="3"/>
      <c r="F173" s="3"/>
      <c r="G173" s="3"/>
      <c r="H173" s="3"/>
      <c r="I173" s="13"/>
      <c r="J173" s="20"/>
      <c r="K173" s="14"/>
    </row>
    <row r="174" spans="1:11" s="15" customFormat="1" x14ac:dyDescent="0.25">
      <c r="A174" s="3"/>
      <c r="B174" s="3"/>
      <c r="C174" s="3"/>
      <c r="D174" s="3"/>
      <c r="E174" s="3"/>
      <c r="F174" s="3"/>
      <c r="G174" s="3"/>
      <c r="H174" s="3"/>
      <c r="I174" s="13"/>
      <c r="J174" s="20"/>
      <c r="K174" s="14"/>
    </row>
    <row r="175" spans="1:11" s="15" customFormat="1" x14ac:dyDescent="0.25">
      <c r="A175" s="3"/>
      <c r="B175" s="3"/>
      <c r="C175" s="3"/>
      <c r="D175" s="3"/>
      <c r="E175" s="3"/>
      <c r="F175" s="3"/>
      <c r="G175" s="3"/>
      <c r="H175" s="3"/>
      <c r="I175" s="13"/>
      <c r="J175" s="20"/>
      <c r="K175" s="14"/>
    </row>
    <row r="176" spans="1:11" s="15" customFormat="1" x14ac:dyDescent="0.25">
      <c r="A176" s="3"/>
      <c r="B176" s="3"/>
      <c r="C176" s="3"/>
      <c r="D176" s="3"/>
      <c r="E176" s="3"/>
      <c r="F176" s="3"/>
      <c r="G176" s="3"/>
      <c r="H176" s="3"/>
      <c r="I176" s="13"/>
      <c r="J176" s="20"/>
      <c r="K176" s="14"/>
    </row>
    <row r="177" spans="1:11" s="15" customFormat="1" x14ac:dyDescent="0.25">
      <c r="A177" s="3"/>
      <c r="B177" s="3"/>
      <c r="C177" s="3"/>
      <c r="D177" s="3"/>
      <c r="E177" s="3"/>
      <c r="F177" s="3"/>
      <c r="G177" s="3"/>
      <c r="H177" s="3"/>
      <c r="I177" s="13"/>
      <c r="J177" s="20"/>
      <c r="K177" s="14"/>
    </row>
    <row r="178" spans="1:11" s="15" customFormat="1" x14ac:dyDescent="0.25">
      <c r="A178" s="3"/>
      <c r="B178" s="3"/>
      <c r="C178" s="3"/>
      <c r="D178" s="3"/>
      <c r="E178" s="3"/>
      <c r="F178" s="3"/>
      <c r="G178" s="3"/>
      <c r="H178" s="3"/>
      <c r="I178" s="13"/>
      <c r="J178" s="20"/>
      <c r="K178" s="14"/>
    </row>
    <row r="179" spans="1:11" s="15" customFormat="1" x14ac:dyDescent="0.25">
      <c r="A179" s="3"/>
      <c r="B179" s="3"/>
      <c r="C179" s="3"/>
      <c r="D179" s="3"/>
      <c r="E179" s="3"/>
      <c r="F179" s="3"/>
      <c r="G179" s="3"/>
      <c r="H179" s="3"/>
      <c r="I179" s="13"/>
      <c r="J179" s="20"/>
      <c r="K179" s="14"/>
    </row>
    <row r="180" spans="1:11" s="15" customFormat="1" x14ac:dyDescent="0.25">
      <c r="A180" s="3"/>
      <c r="B180" s="3"/>
      <c r="C180" s="3"/>
      <c r="D180" s="3"/>
      <c r="E180" s="3"/>
      <c r="F180" s="3"/>
      <c r="G180" s="3"/>
      <c r="H180" s="3"/>
      <c r="I180" s="13"/>
      <c r="J180" s="20"/>
      <c r="K180" s="14"/>
    </row>
    <row r="181" spans="1:11" s="15" customFormat="1" x14ac:dyDescent="0.25">
      <c r="A181" s="3"/>
      <c r="B181" s="3"/>
      <c r="C181" s="3"/>
      <c r="D181" s="3"/>
      <c r="E181" s="3"/>
      <c r="F181" s="3"/>
      <c r="G181" s="3"/>
      <c r="H181" s="3"/>
      <c r="I181" s="13"/>
      <c r="J181" s="20"/>
      <c r="K181" s="14"/>
    </row>
    <row r="182" spans="1:11" s="15" customFormat="1" x14ac:dyDescent="0.25">
      <c r="A182" s="3"/>
      <c r="B182" s="3"/>
      <c r="C182" s="3"/>
      <c r="D182" s="3"/>
      <c r="E182" s="3"/>
      <c r="F182" s="3"/>
      <c r="G182" s="3"/>
      <c r="H182" s="3"/>
      <c r="I182" s="13"/>
      <c r="J182" s="20"/>
      <c r="K182" s="14"/>
    </row>
    <row r="183" spans="1:11" s="15" customFormat="1" x14ac:dyDescent="0.25">
      <c r="A183" s="3"/>
      <c r="B183" s="3"/>
      <c r="C183" s="3"/>
      <c r="D183" s="3"/>
      <c r="E183" s="3"/>
      <c r="F183" s="3"/>
      <c r="G183" s="3"/>
      <c r="H183" s="3"/>
      <c r="I183" s="13"/>
      <c r="J183" s="20"/>
      <c r="K183" s="14"/>
    </row>
    <row r="184" spans="1:11" s="15" customFormat="1" x14ac:dyDescent="0.25">
      <c r="A184" s="3"/>
      <c r="B184" s="3"/>
      <c r="C184" s="3"/>
      <c r="D184" s="3"/>
      <c r="E184" s="3"/>
      <c r="F184" s="3"/>
      <c r="G184" s="3"/>
      <c r="H184" s="3"/>
      <c r="I184" s="13"/>
      <c r="J184" s="20"/>
      <c r="K184" s="14"/>
    </row>
    <row r="185" spans="1:11" s="15" customFormat="1" x14ac:dyDescent="0.25">
      <c r="A185" s="3"/>
      <c r="B185" s="3"/>
      <c r="C185" s="3"/>
      <c r="D185" s="3"/>
      <c r="E185" s="3"/>
      <c r="F185" s="3"/>
      <c r="G185" s="3"/>
      <c r="H185" s="3"/>
      <c r="I185" s="13"/>
      <c r="J185" s="20"/>
      <c r="K185" s="14"/>
    </row>
  </sheetData>
  <mergeCells count="19">
    <mergeCell ref="A1:C1"/>
    <mergeCell ref="D1:H1"/>
    <mergeCell ref="I1:M1"/>
    <mergeCell ref="I34:M34"/>
    <mergeCell ref="A2:M2"/>
    <mergeCell ref="A4:A8"/>
    <mergeCell ref="C4:C8"/>
    <mergeCell ref="A17:A21"/>
    <mergeCell ref="C17:C21"/>
    <mergeCell ref="A26:A29"/>
    <mergeCell ref="C26:C29"/>
    <mergeCell ref="I41:M41"/>
    <mergeCell ref="I37:L37"/>
    <mergeCell ref="I38:L38"/>
    <mergeCell ref="I39:L39"/>
    <mergeCell ref="I40:L40"/>
    <mergeCell ref="C32:H32"/>
    <mergeCell ref="I35:M35"/>
    <mergeCell ref="I36:M36"/>
  </mergeCells>
  <pageMargins left="0.511811024" right="0.511811024" top="0.78740157499999996" bottom="0.78740157499999996" header="0.31496062000000002" footer="0.31496062000000002"/>
  <pageSetup paperSize="9" orientation="portrait" verticalDpi="0"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74F448A-92D2-4EFF-BB1F-ECAE5AE457BB}">
  <dimension ref="A1:Z32"/>
  <sheetViews>
    <sheetView zoomScale="70" zoomScaleNormal="70" workbookViewId="0">
      <selection activeCell="D1" sqref="D1:H1"/>
    </sheetView>
  </sheetViews>
  <sheetFormatPr defaultColWidth="9.7109375" defaultRowHeight="15" x14ac:dyDescent="0.25"/>
  <cols>
    <col min="1" max="2" width="7.85546875" style="3" customWidth="1"/>
    <col min="3" max="3" width="29.42578125" style="95" customWidth="1"/>
    <col min="4" max="4" width="39.42578125" style="18" customWidth="1"/>
    <col min="5" max="5" width="26" style="19" customWidth="1"/>
    <col min="6" max="6" width="18.85546875" style="19" customWidth="1"/>
    <col min="7" max="7" width="16.28515625" style="19" customWidth="1"/>
    <col min="8" max="8" width="19.140625" style="2" customWidth="1"/>
    <col min="9" max="9" width="13.28515625" style="98" customWidth="1"/>
    <col min="10" max="10" width="12.85546875" style="20" customWidth="1"/>
    <col min="11" max="11" width="12.42578125" style="7" customWidth="1"/>
    <col min="12" max="12" width="15.140625" style="6" customWidth="1"/>
    <col min="13" max="13" width="13.42578125" style="6" customWidth="1"/>
    <col min="14" max="14" width="13.42578125" style="4" customWidth="1"/>
    <col min="15" max="15" width="14.140625" style="4" customWidth="1"/>
    <col min="16" max="16" width="14.140625" style="1" customWidth="1"/>
    <col min="17" max="17" width="14" style="1" bestFit="1" customWidth="1"/>
    <col min="18" max="18" width="14.140625" style="1" customWidth="1"/>
    <col min="19" max="19" width="14.42578125" style="5" customWidth="1"/>
    <col min="20" max="20" width="15.28515625" style="1" customWidth="1"/>
    <col min="21" max="22" width="14.42578125" style="1" customWidth="1"/>
    <col min="23" max="23" width="14.5703125" style="1" customWidth="1"/>
    <col min="24" max="24" width="14" style="1" customWidth="1"/>
    <col min="25" max="25" width="15" style="1" customWidth="1"/>
    <col min="26" max="26" width="14.85546875" style="1" customWidth="1"/>
    <col min="27" max="16384" width="9.7109375" style="1"/>
  </cols>
  <sheetData>
    <row r="1" spans="1:26" ht="38.25" customHeight="1" x14ac:dyDescent="0.25">
      <c r="A1" s="155" t="s">
        <v>78</v>
      </c>
      <c r="B1" s="155"/>
      <c r="C1" s="155"/>
      <c r="D1" s="155" t="s">
        <v>106</v>
      </c>
      <c r="E1" s="155"/>
      <c r="F1" s="155"/>
      <c r="G1" s="155"/>
      <c r="H1" s="155"/>
      <c r="I1" s="156" t="s">
        <v>23</v>
      </c>
      <c r="J1" s="156"/>
      <c r="K1" s="156"/>
      <c r="L1" s="148" t="s">
        <v>19</v>
      </c>
      <c r="M1" s="148" t="s">
        <v>19</v>
      </c>
      <c r="N1" s="148" t="s">
        <v>19</v>
      </c>
      <c r="O1" s="148" t="s">
        <v>19</v>
      </c>
      <c r="P1" s="148" t="s">
        <v>19</v>
      </c>
      <c r="Q1" s="148" t="s">
        <v>19</v>
      </c>
      <c r="R1" s="148" t="s">
        <v>19</v>
      </c>
      <c r="S1" s="148" t="s">
        <v>19</v>
      </c>
      <c r="T1" s="148" t="s">
        <v>19</v>
      </c>
      <c r="U1" s="148" t="s">
        <v>19</v>
      </c>
      <c r="V1" s="148" t="s">
        <v>19</v>
      </c>
      <c r="W1" s="148" t="s">
        <v>19</v>
      </c>
      <c r="X1" s="148" t="s">
        <v>19</v>
      </c>
      <c r="Y1" s="148" t="s">
        <v>19</v>
      </c>
      <c r="Z1" s="148" t="s">
        <v>19</v>
      </c>
    </row>
    <row r="2" spans="1:26" ht="33.75" customHeight="1" x14ac:dyDescent="0.25">
      <c r="A2" s="152" t="s">
        <v>89</v>
      </c>
      <c r="B2" s="153"/>
      <c r="C2" s="153"/>
      <c r="D2" s="153"/>
      <c r="E2" s="153"/>
      <c r="F2" s="153"/>
      <c r="G2" s="153"/>
      <c r="H2" s="154"/>
      <c r="I2" s="149" t="s">
        <v>22</v>
      </c>
      <c r="J2" s="150"/>
      <c r="K2" s="151"/>
      <c r="L2" s="148"/>
      <c r="M2" s="148"/>
      <c r="N2" s="148"/>
      <c r="O2" s="148"/>
      <c r="P2" s="148"/>
      <c r="Q2" s="148"/>
      <c r="R2" s="148"/>
      <c r="S2" s="148"/>
      <c r="T2" s="148"/>
      <c r="U2" s="148"/>
      <c r="V2" s="148"/>
      <c r="W2" s="148"/>
      <c r="X2" s="148"/>
      <c r="Y2" s="148"/>
      <c r="Z2" s="148"/>
    </row>
    <row r="3" spans="1:26" s="2" customFormat="1" ht="30" x14ac:dyDescent="0.2">
      <c r="A3" s="75" t="s">
        <v>4</v>
      </c>
      <c r="B3" s="75" t="s">
        <v>2</v>
      </c>
      <c r="C3" s="75" t="s">
        <v>15</v>
      </c>
      <c r="D3" s="75" t="s">
        <v>20</v>
      </c>
      <c r="E3" s="75" t="s">
        <v>25</v>
      </c>
      <c r="F3" s="75" t="s">
        <v>14</v>
      </c>
      <c r="G3" s="75" t="s">
        <v>3</v>
      </c>
      <c r="H3" s="80" t="s">
        <v>17</v>
      </c>
      <c r="I3" s="22" t="s">
        <v>21</v>
      </c>
      <c r="J3" s="23" t="s">
        <v>0</v>
      </c>
      <c r="K3" s="24" t="s">
        <v>1</v>
      </c>
      <c r="L3" s="17" t="s">
        <v>24</v>
      </c>
      <c r="M3" s="17" t="s">
        <v>24</v>
      </c>
      <c r="N3" s="17" t="s">
        <v>24</v>
      </c>
      <c r="O3" s="17" t="s">
        <v>24</v>
      </c>
      <c r="P3" s="17" t="s">
        <v>24</v>
      </c>
      <c r="Q3" s="17" t="s">
        <v>24</v>
      </c>
      <c r="R3" s="17" t="s">
        <v>24</v>
      </c>
      <c r="S3" s="17" t="s">
        <v>24</v>
      </c>
      <c r="T3" s="17" t="s">
        <v>24</v>
      </c>
      <c r="U3" s="17" t="s">
        <v>24</v>
      </c>
      <c r="V3" s="17" t="s">
        <v>24</v>
      </c>
      <c r="W3" s="17" t="s">
        <v>24</v>
      </c>
      <c r="X3" s="17" t="s">
        <v>24</v>
      </c>
      <c r="Y3" s="17" t="s">
        <v>24</v>
      </c>
      <c r="Z3" s="17" t="s">
        <v>24</v>
      </c>
    </row>
    <row r="4" spans="1:26" ht="39.950000000000003" customHeight="1" x14ac:dyDescent="0.25">
      <c r="A4" s="158">
        <v>1</v>
      </c>
      <c r="B4" s="34">
        <v>1</v>
      </c>
      <c r="C4" s="139" t="s">
        <v>79</v>
      </c>
      <c r="D4" s="76" t="s">
        <v>27</v>
      </c>
      <c r="E4" s="87" t="s">
        <v>53</v>
      </c>
      <c r="F4" s="35" t="s">
        <v>76</v>
      </c>
      <c r="G4" s="35" t="s">
        <v>77</v>
      </c>
      <c r="H4" s="36">
        <v>5826</v>
      </c>
      <c r="I4" s="96">
        <v>0</v>
      </c>
      <c r="J4" s="81">
        <f t="shared" ref="J4:J29" si="0">I4-(SUM(L4:Z4))</f>
        <v>0</v>
      </c>
      <c r="K4" s="82" t="str">
        <f>IF(J4&lt;0,"ATENÇÃO","OK")</f>
        <v>OK</v>
      </c>
      <c r="L4" s="8"/>
      <c r="M4" s="33"/>
      <c r="N4" s="8"/>
      <c r="O4" s="8"/>
      <c r="P4" s="8"/>
      <c r="Q4" s="8"/>
      <c r="R4" s="8"/>
      <c r="S4" s="8"/>
      <c r="T4" s="8"/>
      <c r="U4" s="69"/>
      <c r="V4" s="69"/>
      <c r="W4" s="69"/>
      <c r="X4" s="69"/>
      <c r="Y4" s="69"/>
      <c r="Z4" s="8"/>
    </row>
    <row r="5" spans="1:26" ht="39.950000000000003" customHeight="1" x14ac:dyDescent="0.25">
      <c r="A5" s="159"/>
      <c r="B5" s="37">
        <v>2</v>
      </c>
      <c r="C5" s="157"/>
      <c r="D5" s="76" t="s">
        <v>28</v>
      </c>
      <c r="E5" s="87" t="s">
        <v>54</v>
      </c>
      <c r="F5" s="38" t="s">
        <v>76</v>
      </c>
      <c r="G5" s="35" t="s">
        <v>77</v>
      </c>
      <c r="H5" s="39">
        <v>7768</v>
      </c>
      <c r="I5" s="96">
        <v>0</v>
      </c>
      <c r="J5" s="81">
        <f t="shared" si="0"/>
        <v>0</v>
      </c>
      <c r="K5" s="82" t="str">
        <f t="shared" ref="K5:K29" si="1">IF(J5&lt;0,"ATENÇÃO","OK")</f>
        <v>OK</v>
      </c>
      <c r="L5" s="8"/>
      <c r="M5" s="33"/>
      <c r="N5" s="8"/>
      <c r="O5" s="8"/>
      <c r="P5" s="8"/>
      <c r="Q5" s="8"/>
      <c r="R5" s="8"/>
      <c r="S5" s="8"/>
      <c r="T5" s="8"/>
      <c r="U5" s="69"/>
      <c r="V5" s="69"/>
      <c r="W5" s="69"/>
      <c r="X5" s="69"/>
      <c r="Y5" s="69"/>
      <c r="Z5" s="8"/>
    </row>
    <row r="6" spans="1:26" ht="39.950000000000003" customHeight="1" x14ac:dyDescent="0.25">
      <c r="A6" s="159"/>
      <c r="B6" s="34">
        <v>3</v>
      </c>
      <c r="C6" s="157"/>
      <c r="D6" s="77" t="s">
        <v>29</v>
      </c>
      <c r="E6" s="88" t="s">
        <v>55</v>
      </c>
      <c r="F6" s="49" t="s">
        <v>76</v>
      </c>
      <c r="G6" s="49" t="s">
        <v>77</v>
      </c>
      <c r="H6" s="54">
        <v>3954</v>
      </c>
      <c r="I6" s="96">
        <v>0</v>
      </c>
      <c r="J6" s="81">
        <f t="shared" si="0"/>
        <v>0</v>
      </c>
      <c r="K6" s="82" t="str">
        <f t="shared" si="1"/>
        <v>OK</v>
      </c>
      <c r="L6" s="8"/>
      <c r="M6" s="8"/>
      <c r="N6" s="8"/>
      <c r="O6" s="8"/>
      <c r="P6" s="8"/>
      <c r="Q6" s="8"/>
      <c r="R6" s="8"/>
      <c r="S6" s="8"/>
      <c r="T6" s="8"/>
      <c r="U6" s="69"/>
      <c r="V6" s="69"/>
      <c r="W6" s="69"/>
      <c r="X6" s="69"/>
      <c r="Y6" s="69"/>
      <c r="Z6" s="8"/>
    </row>
    <row r="7" spans="1:26" ht="39.950000000000003" customHeight="1" x14ac:dyDescent="0.25">
      <c r="A7" s="159"/>
      <c r="B7" s="37">
        <v>4</v>
      </c>
      <c r="C7" s="157"/>
      <c r="D7" s="77" t="s">
        <v>30</v>
      </c>
      <c r="E7" s="88" t="s">
        <v>56</v>
      </c>
      <c r="F7" s="48" t="s">
        <v>76</v>
      </c>
      <c r="G7" s="49" t="s">
        <v>77</v>
      </c>
      <c r="H7" s="31">
        <v>5272</v>
      </c>
      <c r="I7" s="96">
        <v>0</v>
      </c>
      <c r="J7" s="81">
        <f t="shared" si="0"/>
        <v>0</v>
      </c>
      <c r="K7" s="82" t="str">
        <f t="shared" si="1"/>
        <v>OK</v>
      </c>
      <c r="L7" s="8"/>
      <c r="M7" s="8"/>
      <c r="N7" s="8"/>
      <c r="O7" s="8"/>
      <c r="P7" s="8"/>
      <c r="Q7" s="8"/>
      <c r="R7" s="8"/>
      <c r="S7" s="8"/>
      <c r="T7" s="8"/>
      <c r="U7" s="69"/>
      <c r="V7" s="69"/>
      <c r="W7" s="69"/>
      <c r="X7" s="69"/>
      <c r="Y7" s="69"/>
      <c r="Z7" s="8"/>
    </row>
    <row r="8" spans="1:26" ht="39.950000000000003" customHeight="1" x14ac:dyDescent="0.25">
      <c r="A8" s="160"/>
      <c r="B8" s="34">
        <v>5</v>
      </c>
      <c r="C8" s="141"/>
      <c r="D8" s="78" t="s">
        <v>31</v>
      </c>
      <c r="E8" s="89" t="s">
        <v>57</v>
      </c>
      <c r="F8" s="55" t="s">
        <v>76</v>
      </c>
      <c r="G8" s="56" t="s">
        <v>77</v>
      </c>
      <c r="H8" s="32">
        <v>1134.4000000000001</v>
      </c>
      <c r="I8" s="96">
        <v>5</v>
      </c>
      <c r="J8" s="81">
        <f t="shared" si="0"/>
        <v>5</v>
      </c>
      <c r="K8" s="82" t="str">
        <f t="shared" si="1"/>
        <v>OK</v>
      </c>
      <c r="L8" s="8"/>
      <c r="M8" s="8"/>
      <c r="N8" s="8"/>
      <c r="O8" s="8"/>
      <c r="P8" s="8"/>
      <c r="Q8" s="8"/>
      <c r="R8" s="8"/>
      <c r="S8" s="8"/>
      <c r="T8" s="8"/>
      <c r="U8" s="69"/>
      <c r="V8" s="69"/>
      <c r="W8" s="69"/>
      <c r="X8" s="69"/>
      <c r="Y8" s="69"/>
      <c r="Z8" s="8"/>
    </row>
    <row r="9" spans="1:26" ht="39.950000000000003" customHeight="1" x14ac:dyDescent="0.25">
      <c r="A9" s="47">
        <v>3</v>
      </c>
      <c r="B9" s="34">
        <v>7</v>
      </c>
      <c r="C9" s="57" t="s">
        <v>80</v>
      </c>
      <c r="D9" s="58" t="s">
        <v>32</v>
      </c>
      <c r="E9" s="90" t="s">
        <v>58</v>
      </c>
      <c r="F9" s="60" t="s">
        <v>76</v>
      </c>
      <c r="G9" s="59" t="s">
        <v>77</v>
      </c>
      <c r="H9" s="31">
        <v>725</v>
      </c>
      <c r="I9" s="96">
        <v>0</v>
      </c>
      <c r="J9" s="81">
        <f t="shared" si="0"/>
        <v>0</v>
      </c>
      <c r="K9" s="82" t="str">
        <f t="shared" si="1"/>
        <v>OK</v>
      </c>
      <c r="L9" s="8"/>
      <c r="M9" s="28"/>
      <c r="N9" s="8"/>
      <c r="O9" s="8"/>
      <c r="P9" s="8"/>
      <c r="Q9" s="8"/>
      <c r="R9" s="8"/>
      <c r="S9" s="8"/>
      <c r="T9" s="8"/>
      <c r="U9" s="69"/>
      <c r="V9" s="69"/>
      <c r="W9" s="69"/>
      <c r="X9" s="69"/>
      <c r="Y9" s="69"/>
      <c r="Z9" s="8"/>
    </row>
    <row r="10" spans="1:26" ht="39.950000000000003" customHeight="1" x14ac:dyDescent="0.25">
      <c r="A10" s="30">
        <v>4</v>
      </c>
      <c r="B10" s="37">
        <v>8</v>
      </c>
      <c r="C10" s="57" t="s">
        <v>80</v>
      </c>
      <c r="D10" s="66" t="s">
        <v>33</v>
      </c>
      <c r="E10" s="91" t="s">
        <v>59</v>
      </c>
      <c r="F10" s="67" t="s">
        <v>76</v>
      </c>
      <c r="G10" s="68" t="s">
        <v>77</v>
      </c>
      <c r="H10" s="31">
        <v>1983.33</v>
      </c>
      <c r="I10" s="96">
        <v>1</v>
      </c>
      <c r="J10" s="81">
        <f t="shared" si="0"/>
        <v>1</v>
      </c>
      <c r="K10" s="82" t="str">
        <f t="shared" si="1"/>
        <v>OK</v>
      </c>
      <c r="L10" s="69"/>
      <c r="M10" s="70"/>
      <c r="N10" s="69"/>
      <c r="O10" s="69"/>
      <c r="P10" s="69"/>
      <c r="Q10" s="69"/>
      <c r="R10" s="69"/>
      <c r="S10" s="69"/>
      <c r="T10" s="69"/>
      <c r="U10" s="69"/>
      <c r="V10" s="69"/>
      <c r="W10" s="69"/>
      <c r="X10" s="69"/>
      <c r="Y10" s="69"/>
      <c r="Z10" s="69"/>
    </row>
    <row r="11" spans="1:26" ht="49.5" customHeight="1" x14ac:dyDescent="0.25">
      <c r="A11" s="30">
        <v>6</v>
      </c>
      <c r="B11" s="37">
        <v>10</v>
      </c>
      <c r="C11" s="65" t="s">
        <v>81</v>
      </c>
      <c r="D11" s="66" t="s">
        <v>34</v>
      </c>
      <c r="E11" s="91" t="s">
        <v>60</v>
      </c>
      <c r="F11" s="67" t="s">
        <v>76</v>
      </c>
      <c r="G11" s="68" t="s">
        <v>77</v>
      </c>
      <c r="H11" s="31">
        <v>948</v>
      </c>
      <c r="I11" s="96">
        <v>0</v>
      </c>
      <c r="J11" s="81">
        <f t="shared" si="0"/>
        <v>0</v>
      </c>
      <c r="K11" s="82" t="str">
        <f t="shared" si="1"/>
        <v>OK</v>
      </c>
      <c r="L11" s="69"/>
      <c r="M11" s="70"/>
      <c r="N11" s="69"/>
      <c r="O11" s="69"/>
      <c r="P11" s="69"/>
      <c r="Q11" s="69"/>
      <c r="R11" s="69"/>
      <c r="S11" s="69"/>
      <c r="T11" s="69"/>
      <c r="U11" s="69"/>
      <c r="V11" s="69"/>
      <c r="W11" s="69"/>
      <c r="X11" s="69"/>
      <c r="Y11" s="69"/>
      <c r="Z11" s="69"/>
    </row>
    <row r="12" spans="1:26" ht="39.950000000000003" customHeight="1" x14ac:dyDescent="0.25">
      <c r="A12" s="47">
        <v>7</v>
      </c>
      <c r="B12" s="34">
        <v>11</v>
      </c>
      <c r="C12" s="65" t="s">
        <v>82</v>
      </c>
      <c r="D12" s="66" t="s">
        <v>35</v>
      </c>
      <c r="E12" s="91" t="s">
        <v>61</v>
      </c>
      <c r="F12" s="67" t="s">
        <v>76</v>
      </c>
      <c r="G12" s="68" t="s">
        <v>77</v>
      </c>
      <c r="H12" s="31">
        <v>2316.66</v>
      </c>
      <c r="I12" s="96">
        <v>0</v>
      </c>
      <c r="J12" s="81">
        <f t="shared" si="0"/>
        <v>0</v>
      </c>
      <c r="K12" s="82" t="str">
        <f t="shared" si="1"/>
        <v>OK</v>
      </c>
      <c r="L12" s="69"/>
      <c r="M12" s="70"/>
      <c r="N12" s="69"/>
      <c r="O12" s="69"/>
      <c r="P12" s="69"/>
      <c r="Q12" s="69"/>
      <c r="R12" s="69"/>
      <c r="S12" s="69"/>
      <c r="T12" s="69"/>
      <c r="U12" s="69"/>
      <c r="V12" s="69"/>
      <c r="W12" s="69"/>
      <c r="X12" s="69"/>
      <c r="Y12" s="69"/>
      <c r="Z12" s="69"/>
    </row>
    <row r="13" spans="1:26" ht="39.950000000000003" customHeight="1" x14ac:dyDescent="0.25">
      <c r="A13" s="30">
        <v>8</v>
      </c>
      <c r="B13" s="37">
        <v>12</v>
      </c>
      <c r="C13" s="65" t="s">
        <v>83</v>
      </c>
      <c r="D13" s="66" t="s">
        <v>36</v>
      </c>
      <c r="E13" s="91" t="s">
        <v>62</v>
      </c>
      <c r="F13" s="67" t="s">
        <v>76</v>
      </c>
      <c r="G13" s="68" t="s">
        <v>77</v>
      </c>
      <c r="H13" s="31">
        <v>3230</v>
      </c>
      <c r="I13" s="96">
        <v>0</v>
      </c>
      <c r="J13" s="81">
        <f t="shared" si="0"/>
        <v>0</v>
      </c>
      <c r="K13" s="82" t="str">
        <f t="shared" si="1"/>
        <v>OK</v>
      </c>
      <c r="L13" s="69"/>
      <c r="M13" s="70"/>
      <c r="N13" s="69"/>
      <c r="O13" s="69"/>
      <c r="P13" s="69"/>
      <c r="Q13" s="69"/>
      <c r="R13" s="69"/>
      <c r="S13" s="69"/>
      <c r="T13" s="69"/>
      <c r="U13" s="69"/>
      <c r="V13" s="69"/>
      <c r="W13" s="69"/>
      <c r="X13" s="69"/>
      <c r="Y13" s="69"/>
      <c r="Z13" s="69"/>
    </row>
    <row r="14" spans="1:26" ht="51.75" customHeight="1" x14ac:dyDescent="0.25">
      <c r="A14" s="47">
        <v>9</v>
      </c>
      <c r="B14" s="34">
        <v>13</v>
      </c>
      <c r="C14" s="65" t="s">
        <v>84</v>
      </c>
      <c r="D14" s="66" t="s">
        <v>37</v>
      </c>
      <c r="E14" s="91" t="s">
        <v>63</v>
      </c>
      <c r="F14" s="67" t="s">
        <v>76</v>
      </c>
      <c r="G14" s="68" t="s">
        <v>77</v>
      </c>
      <c r="H14" s="31">
        <v>65900</v>
      </c>
      <c r="I14" s="96">
        <v>0</v>
      </c>
      <c r="J14" s="81">
        <f t="shared" si="0"/>
        <v>0</v>
      </c>
      <c r="K14" s="82" t="str">
        <f t="shared" si="1"/>
        <v>OK</v>
      </c>
      <c r="L14" s="69"/>
      <c r="M14" s="70"/>
      <c r="N14" s="69"/>
      <c r="O14" s="69"/>
      <c r="P14" s="69"/>
      <c r="Q14" s="69"/>
      <c r="R14" s="69"/>
      <c r="S14" s="69"/>
      <c r="T14" s="69"/>
      <c r="U14" s="69"/>
      <c r="V14" s="69"/>
      <c r="W14" s="69"/>
      <c r="X14" s="69"/>
      <c r="Y14" s="69"/>
      <c r="Z14" s="69"/>
    </row>
    <row r="15" spans="1:26" ht="39.950000000000003" customHeight="1" x14ac:dyDescent="0.25">
      <c r="A15" s="30">
        <v>10</v>
      </c>
      <c r="B15" s="37">
        <v>14</v>
      </c>
      <c r="C15" s="57" t="s">
        <v>80</v>
      </c>
      <c r="D15" s="66" t="s">
        <v>38</v>
      </c>
      <c r="E15" s="91" t="s">
        <v>64</v>
      </c>
      <c r="F15" s="67" t="s">
        <v>76</v>
      </c>
      <c r="G15" s="68" t="s">
        <v>77</v>
      </c>
      <c r="H15" s="31">
        <v>17332</v>
      </c>
      <c r="I15" s="96">
        <v>0</v>
      </c>
      <c r="J15" s="81">
        <f t="shared" si="0"/>
        <v>0</v>
      </c>
      <c r="K15" s="82" t="str">
        <f t="shared" si="1"/>
        <v>OK</v>
      </c>
      <c r="L15" s="69"/>
      <c r="M15" s="70"/>
      <c r="N15" s="69"/>
      <c r="O15" s="69"/>
      <c r="P15" s="69"/>
      <c r="Q15" s="69"/>
      <c r="R15" s="69"/>
      <c r="S15" s="69"/>
      <c r="T15" s="69"/>
      <c r="U15" s="69"/>
      <c r="V15" s="69"/>
      <c r="W15" s="69"/>
      <c r="X15" s="69"/>
      <c r="Y15" s="69"/>
      <c r="Z15" s="69"/>
    </row>
    <row r="16" spans="1:26" ht="39.950000000000003" customHeight="1" x14ac:dyDescent="0.25">
      <c r="A16" s="47">
        <v>11</v>
      </c>
      <c r="B16" s="34">
        <v>15</v>
      </c>
      <c r="C16" s="57" t="s">
        <v>80</v>
      </c>
      <c r="D16" s="66" t="s">
        <v>39</v>
      </c>
      <c r="E16" s="91" t="s">
        <v>65</v>
      </c>
      <c r="F16" s="67" t="s">
        <v>76</v>
      </c>
      <c r="G16" s="68" t="s">
        <v>77</v>
      </c>
      <c r="H16" s="31">
        <v>130000</v>
      </c>
      <c r="I16" s="96">
        <v>0</v>
      </c>
      <c r="J16" s="81">
        <f t="shared" si="0"/>
        <v>0</v>
      </c>
      <c r="K16" s="82" t="str">
        <f t="shared" si="1"/>
        <v>OK</v>
      </c>
      <c r="L16" s="69"/>
      <c r="M16" s="70"/>
      <c r="N16" s="69"/>
      <c r="O16" s="69"/>
      <c r="P16" s="69"/>
      <c r="Q16" s="69"/>
      <c r="R16" s="69"/>
      <c r="S16" s="69"/>
      <c r="T16" s="69"/>
      <c r="U16" s="69"/>
      <c r="V16" s="69"/>
      <c r="W16" s="69"/>
      <c r="X16" s="69"/>
      <c r="Y16" s="69"/>
      <c r="Z16" s="69"/>
    </row>
    <row r="17" spans="1:26" ht="39.950000000000003" customHeight="1" x14ac:dyDescent="0.25">
      <c r="A17" s="136">
        <v>14</v>
      </c>
      <c r="B17" s="37">
        <v>18</v>
      </c>
      <c r="C17" s="139" t="s">
        <v>85</v>
      </c>
      <c r="D17" s="66" t="s">
        <v>40</v>
      </c>
      <c r="E17" s="91" t="s">
        <v>66</v>
      </c>
      <c r="F17" s="67" t="s">
        <v>76</v>
      </c>
      <c r="G17" s="68" t="s">
        <v>77</v>
      </c>
      <c r="H17" s="31">
        <v>17500</v>
      </c>
      <c r="I17" s="96">
        <v>0</v>
      </c>
      <c r="J17" s="81">
        <f t="shared" si="0"/>
        <v>0</v>
      </c>
      <c r="K17" s="82" t="str">
        <f t="shared" si="1"/>
        <v>OK</v>
      </c>
      <c r="L17" s="69"/>
      <c r="M17" s="70"/>
      <c r="N17" s="69"/>
      <c r="O17" s="69"/>
      <c r="P17" s="69"/>
      <c r="Q17" s="69"/>
      <c r="R17" s="69"/>
      <c r="S17" s="69"/>
      <c r="T17" s="69"/>
      <c r="U17" s="69"/>
      <c r="V17" s="69"/>
      <c r="W17" s="69"/>
      <c r="X17" s="69"/>
      <c r="Y17" s="69"/>
      <c r="Z17" s="69"/>
    </row>
    <row r="18" spans="1:26" ht="39.950000000000003" customHeight="1" x14ac:dyDescent="0.25">
      <c r="A18" s="137"/>
      <c r="B18" s="34">
        <v>19</v>
      </c>
      <c r="C18" s="140"/>
      <c r="D18" s="66" t="s">
        <v>41</v>
      </c>
      <c r="E18" s="91" t="s">
        <v>67</v>
      </c>
      <c r="F18" s="67" t="s">
        <v>76</v>
      </c>
      <c r="G18" s="68" t="s">
        <v>77</v>
      </c>
      <c r="H18" s="31">
        <v>6028</v>
      </c>
      <c r="I18" s="96">
        <v>0</v>
      </c>
      <c r="J18" s="81">
        <f t="shared" si="0"/>
        <v>0</v>
      </c>
      <c r="K18" s="82" t="str">
        <f t="shared" si="1"/>
        <v>OK</v>
      </c>
      <c r="L18" s="69"/>
      <c r="M18" s="70"/>
      <c r="N18" s="69"/>
      <c r="O18" s="69"/>
      <c r="P18" s="69"/>
      <c r="Q18" s="69"/>
      <c r="R18" s="69"/>
      <c r="S18" s="69"/>
      <c r="T18" s="69"/>
      <c r="U18" s="69"/>
      <c r="V18" s="69"/>
      <c r="W18" s="69"/>
      <c r="X18" s="69"/>
      <c r="Y18" s="69"/>
      <c r="Z18" s="69"/>
    </row>
    <row r="19" spans="1:26" ht="39.950000000000003" customHeight="1" x14ac:dyDescent="0.25">
      <c r="A19" s="137"/>
      <c r="B19" s="37">
        <v>20</v>
      </c>
      <c r="C19" s="140"/>
      <c r="D19" s="50" t="s">
        <v>42</v>
      </c>
      <c r="E19" s="92" t="s">
        <v>68</v>
      </c>
      <c r="F19" s="52" t="s">
        <v>76</v>
      </c>
      <c r="G19" s="51" t="s">
        <v>77</v>
      </c>
      <c r="H19" s="29">
        <v>8100</v>
      </c>
      <c r="I19" s="96">
        <v>0</v>
      </c>
      <c r="J19" s="81">
        <f t="shared" si="0"/>
        <v>0</v>
      </c>
      <c r="K19" s="82" t="str">
        <f t="shared" si="1"/>
        <v>OK</v>
      </c>
      <c r="L19" s="8"/>
      <c r="M19" s="8"/>
      <c r="N19" s="8"/>
      <c r="O19" s="8"/>
      <c r="P19" s="8"/>
      <c r="Q19" s="8"/>
      <c r="R19" s="8"/>
      <c r="S19" s="8"/>
      <c r="T19" s="8"/>
      <c r="U19" s="69"/>
      <c r="V19" s="69"/>
      <c r="W19" s="69"/>
      <c r="X19" s="69"/>
      <c r="Y19" s="69"/>
      <c r="Z19" s="8"/>
    </row>
    <row r="20" spans="1:26" ht="39.950000000000003" customHeight="1" x14ac:dyDescent="0.25">
      <c r="A20" s="137"/>
      <c r="B20" s="34">
        <v>21</v>
      </c>
      <c r="C20" s="140"/>
      <c r="D20" s="72" t="s">
        <v>43</v>
      </c>
      <c r="E20" s="93" t="s">
        <v>69</v>
      </c>
      <c r="F20" s="74" t="s">
        <v>76</v>
      </c>
      <c r="G20" s="73" t="s">
        <v>77</v>
      </c>
      <c r="H20" s="31">
        <v>6925.08</v>
      </c>
      <c r="I20" s="96">
        <v>0</v>
      </c>
      <c r="J20" s="81">
        <f t="shared" si="0"/>
        <v>0</v>
      </c>
      <c r="K20" s="82" t="str">
        <f t="shared" si="1"/>
        <v>OK</v>
      </c>
      <c r="L20" s="69"/>
      <c r="M20" s="69"/>
      <c r="N20" s="69"/>
      <c r="O20" s="69"/>
      <c r="P20" s="69"/>
      <c r="Q20" s="69"/>
      <c r="R20" s="69"/>
      <c r="S20" s="69"/>
      <c r="T20" s="69"/>
      <c r="U20" s="69"/>
      <c r="V20" s="69"/>
      <c r="W20" s="69"/>
      <c r="X20" s="69"/>
      <c r="Y20" s="69"/>
      <c r="Z20" s="69"/>
    </row>
    <row r="21" spans="1:26" ht="39.950000000000003" customHeight="1" x14ac:dyDescent="0.25">
      <c r="A21" s="138"/>
      <c r="B21" s="37">
        <v>22</v>
      </c>
      <c r="C21" s="141"/>
      <c r="D21" s="72" t="s">
        <v>44</v>
      </c>
      <c r="E21" s="93" t="s">
        <v>70</v>
      </c>
      <c r="F21" s="74" t="s">
        <v>76</v>
      </c>
      <c r="G21" s="73" t="s">
        <v>77</v>
      </c>
      <c r="H21" s="31">
        <v>6762.77</v>
      </c>
      <c r="I21" s="96">
        <v>0</v>
      </c>
      <c r="J21" s="81">
        <f t="shared" si="0"/>
        <v>0</v>
      </c>
      <c r="K21" s="82" t="str">
        <f t="shared" si="1"/>
        <v>OK</v>
      </c>
      <c r="L21" s="69"/>
      <c r="M21" s="69"/>
      <c r="N21" s="69"/>
      <c r="O21" s="69"/>
      <c r="P21" s="69"/>
      <c r="Q21" s="69"/>
      <c r="R21" s="69"/>
      <c r="S21" s="69"/>
      <c r="T21" s="69"/>
      <c r="U21" s="69"/>
      <c r="V21" s="69"/>
      <c r="W21" s="69"/>
      <c r="X21" s="69"/>
      <c r="Y21" s="69"/>
      <c r="Z21" s="69"/>
    </row>
    <row r="22" spans="1:26" ht="39.950000000000003" customHeight="1" x14ac:dyDescent="0.25">
      <c r="A22" s="47">
        <v>15</v>
      </c>
      <c r="B22" s="34">
        <v>23</v>
      </c>
      <c r="C22" s="57" t="s">
        <v>80</v>
      </c>
      <c r="D22" s="72" t="s">
        <v>45</v>
      </c>
      <c r="E22" s="93" t="s">
        <v>71</v>
      </c>
      <c r="F22" s="74" t="s">
        <v>76</v>
      </c>
      <c r="G22" s="73" t="s">
        <v>77</v>
      </c>
      <c r="H22" s="31">
        <v>30100</v>
      </c>
      <c r="I22" s="96">
        <v>0</v>
      </c>
      <c r="J22" s="81">
        <f t="shared" si="0"/>
        <v>0</v>
      </c>
      <c r="K22" s="82" t="str">
        <f t="shared" si="1"/>
        <v>OK</v>
      </c>
      <c r="L22" s="69"/>
      <c r="M22" s="69"/>
      <c r="N22" s="69"/>
      <c r="O22" s="69"/>
      <c r="P22" s="69"/>
      <c r="Q22" s="69"/>
      <c r="R22" s="69"/>
      <c r="S22" s="69"/>
      <c r="T22" s="69"/>
      <c r="U22" s="69"/>
      <c r="V22" s="69"/>
      <c r="W22" s="69"/>
      <c r="X22" s="69"/>
      <c r="Y22" s="69"/>
      <c r="Z22" s="69"/>
    </row>
    <row r="23" spans="1:26" ht="49.5" customHeight="1" x14ac:dyDescent="0.25">
      <c r="A23" s="47">
        <v>16</v>
      </c>
      <c r="B23" s="37">
        <v>24</v>
      </c>
      <c r="C23" s="71" t="s">
        <v>86</v>
      </c>
      <c r="D23" s="72" t="s">
        <v>46</v>
      </c>
      <c r="E23" s="93" t="s">
        <v>72</v>
      </c>
      <c r="F23" s="74" t="s">
        <v>76</v>
      </c>
      <c r="G23" s="73" t="s">
        <v>77</v>
      </c>
      <c r="H23" s="31">
        <v>3239.6</v>
      </c>
      <c r="I23" s="96">
        <v>0</v>
      </c>
      <c r="J23" s="81">
        <f t="shared" si="0"/>
        <v>0</v>
      </c>
      <c r="K23" s="82" t="str">
        <f t="shared" si="1"/>
        <v>OK</v>
      </c>
      <c r="L23" s="69"/>
      <c r="M23" s="69"/>
      <c r="N23" s="69"/>
      <c r="O23" s="69"/>
      <c r="P23" s="69"/>
      <c r="Q23" s="69"/>
      <c r="R23" s="69"/>
      <c r="S23" s="69"/>
      <c r="T23" s="69"/>
      <c r="U23" s="69"/>
      <c r="V23" s="69"/>
      <c r="W23" s="69"/>
      <c r="X23" s="69"/>
      <c r="Y23" s="69"/>
      <c r="Z23" s="69"/>
    </row>
    <row r="24" spans="1:26" ht="39.950000000000003" customHeight="1" x14ac:dyDescent="0.25">
      <c r="A24" s="47">
        <v>18</v>
      </c>
      <c r="B24" s="37">
        <v>26</v>
      </c>
      <c r="C24" s="57" t="s">
        <v>80</v>
      </c>
      <c r="D24" s="72" t="s">
        <v>47</v>
      </c>
      <c r="E24" s="93" t="s">
        <v>73</v>
      </c>
      <c r="F24" s="74" t="s">
        <v>76</v>
      </c>
      <c r="G24" s="73" t="s">
        <v>77</v>
      </c>
      <c r="H24" s="31">
        <v>2140.61</v>
      </c>
      <c r="I24" s="96">
        <v>15</v>
      </c>
      <c r="J24" s="81">
        <f t="shared" si="0"/>
        <v>15</v>
      </c>
      <c r="K24" s="82" t="str">
        <f t="shared" si="1"/>
        <v>OK</v>
      </c>
      <c r="L24" s="69"/>
      <c r="M24" s="69"/>
      <c r="N24" s="69"/>
      <c r="O24" s="69"/>
      <c r="P24" s="69"/>
      <c r="Q24" s="69"/>
      <c r="R24" s="69"/>
      <c r="S24" s="69"/>
      <c r="T24" s="69"/>
      <c r="U24" s="69"/>
      <c r="V24" s="69"/>
      <c r="W24" s="69"/>
      <c r="X24" s="69"/>
      <c r="Y24" s="69"/>
      <c r="Z24" s="69"/>
    </row>
    <row r="25" spans="1:26" ht="39.950000000000003" customHeight="1" x14ac:dyDescent="0.25">
      <c r="A25" s="47">
        <v>19</v>
      </c>
      <c r="B25" s="34">
        <v>27</v>
      </c>
      <c r="C25" s="65" t="s">
        <v>82</v>
      </c>
      <c r="D25" s="72" t="s">
        <v>48</v>
      </c>
      <c r="E25" s="93" t="s">
        <v>74</v>
      </c>
      <c r="F25" s="74" t="s">
        <v>76</v>
      </c>
      <c r="G25" s="73" t="s">
        <v>77</v>
      </c>
      <c r="H25" s="31">
        <v>4749.99</v>
      </c>
      <c r="I25" s="96">
        <v>0</v>
      </c>
      <c r="J25" s="81">
        <f t="shared" si="0"/>
        <v>0</v>
      </c>
      <c r="K25" s="82" t="str">
        <f t="shared" si="1"/>
        <v>OK</v>
      </c>
      <c r="L25" s="69"/>
      <c r="M25" s="69"/>
      <c r="N25" s="69"/>
      <c r="O25" s="69"/>
      <c r="P25" s="69"/>
      <c r="Q25" s="69"/>
      <c r="R25" s="69"/>
      <c r="S25" s="69"/>
      <c r="T25" s="69"/>
      <c r="U25" s="69"/>
      <c r="V25" s="69"/>
      <c r="W25" s="69"/>
      <c r="X25" s="69"/>
      <c r="Y25" s="69"/>
      <c r="Z25" s="69"/>
    </row>
    <row r="26" spans="1:26" ht="39.950000000000003" customHeight="1" x14ac:dyDescent="0.25">
      <c r="A26" s="136">
        <v>20</v>
      </c>
      <c r="B26" s="37">
        <v>28</v>
      </c>
      <c r="C26" s="142" t="s">
        <v>87</v>
      </c>
      <c r="D26" s="72" t="s">
        <v>49</v>
      </c>
      <c r="E26" s="93" t="s">
        <v>75</v>
      </c>
      <c r="F26" s="74" t="s">
        <v>76</v>
      </c>
      <c r="G26" s="73" t="s">
        <v>77</v>
      </c>
      <c r="H26" s="31">
        <v>19713</v>
      </c>
      <c r="I26" s="96">
        <v>1</v>
      </c>
      <c r="J26" s="81">
        <f t="shared" si="0"/>
        <v>1</v>
      </c>
      <c r="K26" s="82" t="str">
        <f t="shared" si="1"/>
        <v>OK</v>
      </c>
      <c r="L26" s="69"/>
      <c r="M26" s="69"/>
      <c r="N26" s="69"/>
      <c r="O26" s="69"/>
      <c r="P26" s="69"/>
      <c r="Q26" s="69"/>
      <c r="R26" s="69"/>
      <c r="S26" s="69"/>
      <c r="T26" s="69"/>
      <c r="U26" s="69"/>
      <c r="V26" s="69"/>
      <c r="W26" s="69"/>
      <c r="X26" s="69"/>
      <c r="Y26" s="69"/>
      <c r="Z26" s="69"/>
    </row>
    <row r="27" spans="1:26" ht="39.950000000000003" customHeight="1" x14ac:dyDescent="0.25">
      <c r="A27" s="137"/>
      <c r="B27" s="34">
        <v>29</v>
      </c>
      <c r="C27" s="143"/>
      <c r="D27" s="72" t="s">
        <v>50</v>
      </c>
      <c r="E27" s="93" t="s">
        <v>75</v>
      </c>
      <c r="F27" s="74" t="s">
        <v>76</v>
      </c>
      <c r="G27" s="73" t="s">
        <v>77</v>
      </c>
      <c r="H27" s="31">
        <v>19713</v>
      </c>
      <c r="I27" s="96">
        <v>0</v>
      </c>
      <c r="J27" s="81">
        <f t="shared" si="0"/>
        <v>0</v>
      </c>
      <c r="K27" s="82" t="str">
        <f t="shared" si="1"/>
        <v>OK</v>
      </c>
      <c r="L27" s="69"/>
      <c r="M27" s="69"/>
      <c r="N27" s="69"/>
      <c r="O27" s="69"/>
      <c r="P27" s="69"/>
      <c r="Q27" s="69"/>
      <c r="R27" s="69"/>
      <c r="S27" s="69"/>
      <c r="T27" s="69"/>
      <c r="U27" s="69"/>
      <c r="V27" s="69"/>
      <c r="W27" s="69"/>
      <c r="X27" s="69"/>
      <c r="Y27" s="69"/>
      <c r="Z27" s="69"/>
    </row>
    <row r="28" spans="1:26" ht="39.950000000000003" customHeight="1" x14ac:dyDescent="0.25">
      <c r="A28" s="137"/>
      <c r="B28" s="37">
        <v>30</v>
      </c>
      <c r="C28" s="143"/>
      <c r="D28" s="72" t="s">
        <v>51</v>
      </c>
      <c r="E28" s="93" t="s">
        <v>75</v>
      </c>
      <c r="F28" s="74" t="s">
        <v>76</v>
      </c>
      <c r="G28" s="73" t="s">
        <v>77</v>
      </c>
      <c r="H28" s="31">
        <v>26239</v>
      </c>
      <c r="I28" s="96">
        <v>0</v>
      </c>
      <c r="J28" s="81">
        <f t="shared" si="0"/>
        <v>0</v>
      </c>
      <c r="K28" s="82" t="str">
        <f t="shared" si="1"/>
        <v>OK</v>
      </c>
      <c r="L28" s="69"/>
      <c r="M28" s="69"/>
      <c r="N28" s="69"/>
      <c r="O28" s="69"/>
      <c r="P28" s="69"/>
      <c r="Q28" s="69"/>
      <c r="R28" s="69"/>
      <c r="S28" s="69"/>
      <c r="T28" s="69"/>
      <c r="U28" s="69"/>
      <c r="V28" s="69"/>
      <c r="W28" s="69"/>
      <c r="X28" s="69"/>
      <c r="Y28" s="69"/>
      <c r="Z28" s="69"/>
    </row>
    <row r="29" spans="1:26" ht="27.95" customHeight="1" x14ac:dyDescent="0.25">
      <c r="A29" s="138"/>
      <c r="B29" s="61">
        <v>31</v>
      </c>
      <c r="C29" s="144"/>
      <c r="D29" s="50" t="s">
        <v>52</v>
      </c>
      <c r="E29" s="92" t="s">
        <v>75</v>
      </c>
      <c r="F29" s="62" t="s">
        <v>76</v>
      </c>
      <c r="G29" s="63" t="s">
        <v>77</v>
      </c>
      <c r="H29" s="64">
        <v>63503</v>
      </c>
      <c r="I29" s="96">
        <v>0</v>
      </c>
      <c r="J29" s="81">
        <f t="shared" si="0"/>
        <v>0</v>
      </c>
      <c r="K29" s="82" t="str">
        <f t="shared" si="1"/>
        <v>OK</v>
      </c>
      <c r="L29" s="8"/>
      <c r="M29" s="8"/>
      <c r="N29" s="8"/>
      <c r="O29" s="8"/>
      <c r="P29" s="8"/>
      <c r="Q29" s="8"/>
      <c r="R29" s="8"/>
      <c r="S29" s="8"/>
      <c r="T29" s="8"/>
      <c r="U29" s="69"/>
      <c r="V29" s="69"/>
      <c r="W29" s="69"/>
      <c r="X29" s="69"/>
      <c r="Y29" s="69"/>
      <c r="Z29" s="8"/>
    </row>
    <row r="30" spans="1:26" s="46" customFormat="1" ht="15.75" x14ac:dyDescent="0.25">
      <c r="A30" s="40"/>
      <c r="B30" s="40"/>
      <c r="C30" s="94"/>
      <c r="D30" s="41"/>
      <c r="E30" s="42"/>
      <c r="F30" s="42"/>
      <c r="G30" s="42"/>
      <c r="H30" s="43"/>
      <c r="I30" s="97">
        <f>SUM(I4:I29)</f>
        <v>22</v>
      </c>
      <c r="J30" s="79">
        <f>SUM(J4:J29)</f>
        <v>22</v>
      </c>
      <c r="K30" s="44"/>
      <c r="L30" s="45">
        <f t="shared" ref="L30:T30" si="2">SUMPRODUCT($H$4:$H$29,L4:L29)</f>
        <v>0</v>
      </c>
      <c r="M30" s="45">
        <f t="shared" si="2"/>
        <v>0</v>
      </c>
      <c r="N30" s="45">
        <f t="shared" si="2"/>
        <v>0</v>
      </c>
      <c r="O30" s="45">
        <f t="shared" si="2"/>
        <v>0</v>
      </c>
      <c r="P30" s="45">
        <f t="shared" si="2"/>
        <v>0</v>
      </c>
      <c r="Q30" s="45">
        <f t="shared" si="2"/>
        <v>0</v>
      </c>
      <c r="R30" s="45">
        <f t="shared" si="2"/>
        <v>0</v>
      </c>
      <c r="S30" s="45">
        <f t="shared" si="2"/>
        <v>0</v>
      </c>
      <c r="T30" s="45">
        <f t="shared" si="2"/>
        <v>0</v>
      </c>
      <c r="U30" s="45"/>
      <c r="V30" s="45"/>
      <c r="W30" s="45"/>
      <c r="X30" s="45"/>
      <c r="Y30" s="45"/>
      <c r="Z30" s="45">
        <f>SUMPRODUCT($H$4:$H$29,Z4:Z29)</f>
        <v>0</v>
      </c>
    </row>
    <row r="31" spans="1:26" ht="15.75" thickBot="1" x14ac:dyDescent="0.3">
      <c r="M31" s="27"/>
    </row>
    <row r="32" spans="1:26" ht="15.75" thickBot="1" x14ac:dyDescent="0.3">
      <c r="C32" s="145" t="s">
        <v>104</v>
      </c>
      <c r="D32" s="146"/>
      <c r="E32" s="146"/>
      <c r="F32" s="146"/>
      <c r="G32" s="146"/>
      <c r="H32" s="147"/>
    </row>
  </sheetData>
  <autoFilter ref="A3:Z30" xr:uid="{00000000-0001-0000-0000-000000000000}"/>
  <mergeCells count="27">
    <mergeCell ref="N1:N2"/>
    <mergeCell ref="A2:H2"/>
    <mergeCell ref="I2:K2"/>
    <mergeCell ref="A1:C1"/>
    <mergeCell ref="D1:H1"/>
    <mergeCell ref="I1:K1"/>
    <mergeCell ref="L1:L2"/>
    <mergeCell ref="M1:M2"/>
    <mergeCell ref="Z1:Z2"/>
    <mergeCell ref="O1:O2"/>
    <mergeCell ref="P1:P2"/>
    <mergeCell ref="Q1:Q2"/>
    <mergeCell ref="R1:R2"/>
    <mergeCell ref="S1:S2"/>
    <mergeCell ref="T1:T2"/>
    <mergeCell ref="U1:U2"/>
    <mergeCell ref="V1:V2"/>
    <mergeCell ref="W1:W2"/>
    <mergeCell ref="X1:X2"/>
    <mergeCell ref="Y1:Y2"/>
    <mergeCell ref="C32:H32"/>
    <mergeCell ref="A4:A8"/>
    <mergeCell ref="C4:C8"/>
    <mergeCell ref="A17:A21"/>
    <mergeCell ref="C17:C21"/>
    <mergeCell ref="A26:A29"/>
    <mergeCell ref="C26:C29"/>
  </mergeCells>
  <conditionalFormatting sqref="L4:Z29">
    <cfRule type="cellIs" dxfId="59" priority="3" stopIfTrue="1" operator="greaterThan">
      <formula>0</formula>
    </cfRule>
    <cfRule type="cellIs" dxfId="58" priority="4" stopIfTrue="1" operator="greaterThan">
      <formula>0</formula>
    </cfRule>
    <cfRule type="cellIs" dxfId="57" priority="5" stopIfTrue="1" operator="greaterThan">
      <formula>0</formula>
    </cfRule>
  </conditionalFormatting>
  <conditionalFormatting sqref="J4:J29">
    <cfRule type="cellIs" dxfId="56" priority="1" operator="lessThan">
      <formula>0</formula>
    </cfRule>
    <cfRule type="cellIs" dxfId="55" priority="2" operator="lessThan">
      <formula>0</formula>
    </cfRule>
  </conditionalFormatting>
  <pageMargins left="0.74791666666666667" right="0.74791666666666667" top="0.98402777777777772" bottom="0.98402777777777772" header="0.51180555555555551" footer="0.51180555555555551"/>
  <pageSetup paperSize="9" firstPageNumber="0" orientation="landscape" horizontalDpi="300" verticalDpi="300" r:id="rId1"/>
  <headerFooter alignWithMargins="0"/>
  <drawing r:id="rId2"/>
  <legacy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E68118-10E1-42EA-AD70-189CB44EFAC3}">
  <dimension ref="A1:Z32"/>
  <sheetViews>
    <sheetView zoomScale="70" zoomScaleNormal="70" workbookViewId="0">
      <selection activeCell="D1" sqref="D1:H1"/>
    </sheetView>
  </sheetViews>
  <sheetFormatPr defaultColWidth="9.7109375" defaultRowHeight="15" x14ac:dyDescent="0.25"/>
  <cols>
    <col min="1" max="2" width="7.85546875" style="3" customWidth="1"/>
    <col min="3" max="3" width="29.42578125" style="95" customWidth="1"/>
    <col min="4" max="4" width="39.42578125" style="18" customWidth="1"/>
    <col min="5" max="5" width="26" style="19" customWidth="1"/>
    <col min="6" max="6" width="18.85546875" style="19" customWidth="1"/>
    <col min="7" max="7" width="16.28515625" style="19" customWidth="1"/>
    <col min="8" max="8" width="19.140625" style="2" customWidth="1"/>
    <col min="9" max="9" width="13.28515625" style="98" customWidth="1"/>
    <col min="10" max="10" width="12.85546875" style="20" customWidth="1"/>
    <col min="11" max="11" width="12.42578125" style="7" customWidth="1"/>
    <col min="12" max="12" width="15.140625" style="6" customWidth="1"/>
    <col min="13" max="13" width="13.42578125" style="6" customWidth="1"/>
    <col min="14" max="14" width="13.42578125" style="4" customWidth="1"/>
    <col min="15" max="15" width="14.140625" style="4" customWidth="1"/>
    <col min="16" max="16" width="14.140625" style="1" customWidth="1"/>
    <col min="17" max="17" width="14" style="1" bestFit="1" customWidth="1"/>
    <col min="18" max="18" width="14.140625" style="1" customWidth="1"/>
    <col min="19" max="19" width="14.42578125" style="5" customWidth="1"/>
    <col min="20" max="20" width="15.28515625" style="1" customWidth="1"/>
    <col min="21" max="22" width="14.42578125" style="1" customWidth="1"/>
    <col min="23" max="23" width="14.5703125" style="1" customWidth="1"/>
    <col min="24" max="24" width="14" style="1" customWidth="1"/>
    <col min="25" max="25" width="15" style="1" customWidth="1"/>
    <col min="26" max="26" width="14.85546875" style="1" customWidth="1"/>
    <col min="27" max="16384" width="9.7109375" style="1"/>
  </cols>
  <sheetData>
    <row r="1" spans="1:26" ht="38.25" customHeight="1" x14ac:dyDescent="0.25">
      <c r="A1" s="155" t="s">
        <v>78</v>
      </c>
      <c r="B1" s="155"/>
      <c r="C1" s="155"/>
      <c r="D1" s="155" t="s">
        <v>106</v>
      </c>
      <c r="E1" s="155"/>
      <c r="F1" s="155"/>
      <c r="G1" s="155"/>
      <c r="H1" s="155"/>
      <c r="I1" s="156" t="s">
        <v>23</v>
      </c>
      <c r="J1" s="156"/>
      <c r="K1" s="156"/>
      <c r="L1" s="148" t="s">
        <v>19</v>
      </c>
      <c r="M1" s="148" t="s">
        <v>19</v>
      </c>
      <c r="N1" s="148" t="s">
        <v>19</v>
      </c>
      <c r="O1" s="148" t="s">
        <v>19</v>
      </c>
      <c r="P1" s="148" t="s">
        <v>19</v>
      </c>
      <c r="Q1" s="148" t="s">
        <v>19</v>
      </c>
      <c r="R1" s="148" t="s">
        <v>19</v>
      </c>
      <c r="S1" s="148" t="s">
        <v>19</v>
      </c>
      <c r="T1" s="148" t="s">
        <v>19</v>
      </c>
      <c r="U1" s="148" t="s">
        <v>19</v>
      </c>
      <c r="V1" s="148" t="s">
        <v>19</v>
      </c>
      <c r="W1" s="148" t="s">
        <v>19</v>
      </c>
      <c r="X1" s="148" t="s">
        <v>19</v>
      </c>
      <c r="Y1" s="148" t="s">
        <v>19</v>
      </c>
      <c r="Z1" s="148" t="s">
        <v>19</v>
      </c>
    </row>
    <row r="2" spans="1:26" ht="33.75" customHeight="1" x14ac:dyDescent="0.25">
      <c r="A2" s="152" t="s">
        <v>88</v>
      </c>
      <c r="B2" s="153"/>
      <c r="C2" s="153"/>
      <c r="D2" s="153"/>
      <c r="E2" s="153"/>
      <c r="F2" s="153"/>
      <c r="G2" s="153"/>
      <c r="H2" s="154"/>
      <c r="I2" s="149" t="s">
        <v>22</v>
      </c>
      <c r="J2" s="150"/>
      <c r="K2" s="151"/>
      <c r="L2" s="148"/>
      <c r="M2" s="148"/>
      <c r="N2" s="148"/>
      <c r="O2" s="148"/>
      <c r="P2" s="148"/>
      <c r="Q2" s="148"/>
      <c r="R2" s="148"/>
      <c r="S2" s="148"/>
      <c r="T2" s="148"/>
      <c r="U2" s="148"/>
      <c r="V2" s="148"/>
      <c r="W2" s="148"/>
      <c r="X2" s="148"/>
      <c r="Y2" s="148"/>
      <c r="Z2" s="148"/>
    </row>
    <row r="3" spans="1:26" s="2" customFormat="1" ht="30" x14ac:dyDescent="0.2">
      <c r="A3" s="75" t="s">
        <v>4</v>
      </c>
      <c r="B3" s="75" t="s">
        <v>2</v>
      </c>
      <c r="C3" s="75" t="s">
        <v>15</v>
      </c>
      <c r="D3" s="75" t="s">
        <v>20</v>
      </c>
      <c r="E3" s="75" t="s">
        <v>25</v>
      </c>
      <c r="F3" s="75" t="s">
        <v>14</v>
      </c>
      <c r="G3" s="75" t="s">
        <v>3</v>
      </c>
      <c r="H3" s="80" t="s">
        <v>17</v>
      </c>
      <c r="I3" s="22" t="s">
        <v>21</v>
      </c>
      <c r="J3" s="23" t="s">
        <v>0</v>
      </c>
      <c r="K3" s="24" t="s">
        <v>1</v>
      </c>
      <c r="L3" s="17" t="s">
        <v>24</v>
      </c>
      <c r="M3" s="17" t="s">
        <v>24</v>
      </c>
      <c r="N3" s="17" t="s">
        <v>24</v>
      </c>
      <c r="O3" s="17" t="s">
        <v>24</v>
      </c>
      <c r="P3" s="17" t="s">
        <v>24</v>
      </c>
      <c r="Q3" s="17" t="s">
        <v>24</v>
      </c>
      <c r="R3" s="17" t="s">
        <v>24</v>
      </c>
      <c r="S3" s="17" t="s">
        <v>24</v>
      </c>
      <c r="T3" s="17" t="s">
        <v>24</v>
      </c>
      <c r="U3" s="17" t="s">
        <v>24</v>
      </c>
      <c r="V3" s="17" t="s">
        <v>24</v>
      </c>
      <c r="W3" s="17" t="s">
        <v>24</v>
      </c>
      <c r="X3" s="17" t="s">
        <v>24</v>
      </c>
      <c r="Y3" s="17" t="s">
        <v>24</v>
      </c>
      <c r="Z3" s="17" t="s">
        <v>24</v>
      </c>
    </row>
    <row r="4" spans="1:26" ht="39.950000000000003" customHeight="1" x14ac:dyDescent="0.25">
      <c r="A4" s="158">
        <v>1</v>
      </c>
      <c r="B4" s="34">
        <v>1</v>
      </c>
      <c r="C4" s="139" t="s">
        <v>79</v>
      </c>
      <c r="D4" s="76" t="s">
        <v>27</v>
      </c>
      <c r="E4" s="87" t="s">
        <v>53</v>
      </c>
      <c r="F4" s="35" t="s">
        <v>76</v>
      </c>
      <c r="G4" s="35" t="s">
        <v>77</v>
      </c>
      <c r="H4" s="36">
        <v>5826</v>
      </c>
      <c r="I4" s="96">
        <v>15</v>
      </c>
      <c r="J4" s="81">
        <f t="shared" ref="J4:J29" si="0">I4-(SUM(L4:Z4))</f>
        <v>15</v>
      </c>
      <c r="K4" s="82" t="str">
        <f>IF(J4&lt;0,"ATENÇÃO","OK")</f>
        <v>OK</v>
      </c>
      <c r="L4" s="8"/>
      <c r="M4" s="33"/>
      <c r="N4" s="8"/>
      <c r="O4" s="8"/>
      <c r="P4" s="8"/>
      <c r="Q4" s="8"/>
      <c r="R4" s="8"/>
      <c r="S4" s="8"/>
      <c r="T4" s="8"/>
      <c r="U4" s="69"/>
      <c r="V4" s="69"/>
      <c r="W4" s="69"/>
      <c r="X4" s="69"/>
      <c r="Y4" s="69"/>
      <c r="Z4" s="8"/>
    </row>
    <row r="5" spans="1:26" ht="39.950000000000003" customHeight="1" x14ac:dyDescent="0.25">
      <c r="A5" s="159"/>
      <c r="B5" s="37">
        <v>2</v>
      </c>
      <c r="C5" s="157"/>
      <c r="D5" s="76" t="s">
        <v>28</v>
      </c>
      <c r="E5" s="87" t="s">
        <v>54</v>
      </c>
      <c r="F5" s="38" t="s">
        <v>76</v>
      </c>
      <c r="G5" s="35" t="s">
        <v>77</v>
      </c>
      <c r="H5" s="39">
        <v>7768</v>
      </c>
      <c r="I5" s="96">
        <v>0</v>
      </c>
      <c r="J5" s="81">
        <f t="shared" si="0"/>
        <v>0</v>
      </c>
      <c r="K5" s="82" t="str">
        <f t="shared" ref="K5:K29" si="1">IF(J5&lt;0,"ATENÇÃO","OK")</f>
        <v>OK</v>
      </c>
      <c r="L5" s="8"/>
      <c r="M5" s="33"/>
      <c r="N5" s="8"/>
      <c r="O5" s="8"/>
      <c r="P5" s="8"/>
      <c r="Q5" s="8"/>
      <c r="R5" s="8"/>
      <c r="S5" s="8"/>
      <c r="T5" s="8"/>
      <c r="U5" s="69"/>
      <c r="V5" s="69"/>
      <c r="W5" s="69"/>
      <c r="X5" s="69"/>
      <c r="Y5" s="69"/>
      <c r="Z5" s="8"/>
    </row>
    <row r="6" spans="1:26" ht="39.950000000000003" customHeight="1" x14ac:dyDescent="0.25">
      <c r="A6" s="159"/>
      <c r="B6" s="34">
        <v>3</v>
      </c>
      <c r="C6" s="157"/>
      <c r="D6" s="77" t="s">
        <v>29</v>
      </c>
      <c r="E6" s="88" t="s">
        <v>55</v>
      </c>
      <c r="F6" s="49" t="s">
        <v>76</v>
      </c>
      <c r="G6" s="49" t="s">
        <v>77</v>
      </c>
      <c r="H6" s="54">
        <v>3954</v>
      </c>
      <c r="I6" s="96">
        <v>0</v>
      </c>
      <c r="J6" s="81">
        <f t="shared" si="0"/>
        <v>0</v>
      </c>
      <c r="K6" s="82" t="str">
        <f t="shared" si="1"/>
        <v>OK</v>
      </c>
      <c r="L6" s="8"/>
      <c r="M6" s="8"/>
      <c r="N6" s="8"/>
      <c r="O6" s="8"/>
      <c r="P6" s="8"/>
      <c r="Q6" s="8"/>
      <c r="R6" s="8"/>
      <c r="S6" s="8"/>
      <c r="T6" s="8"/>
      <c r="U6" s="69"/>
      <c r="V6" s="69"/>
      <c r="W6" s="69"/>
      <c r="X6" s="69"/>
      <c r="Y6" s="69"/>
      <c r="Z6" s="8"/>
    </row>
    <row r="7" spans="1:26" ht="39.950000000000003" customHeight="1" x14ac:dyDescent="0.25">
      <c r="A7" s="159"/>
      <c r="B7" s="37">
        <v>4</v>
      </c>
      <c r="C7" s="157"/>
      <c r="D7" s="77" t="s">
        <v>30</v>
      </c>
      <c r="E7" s="88" t="s">
        <v>56</v>
      </c>
      <c r="F7" s="48" t="s">
        <v>76</v>
      </c>
      <c r="G7" s="49" t="s">
        <v>77</v>
      </c>
      <c r="H7" s="31">
        <v>5272</v>
      </c>
      <c r="I7" s="96">
        <v>0</v>
      </c>
      <c r="J7" s="81">
        <f t="shared" si="0"/>
        <v>0</v>
      </c>
      <c r="K7" s="82" t="str">
        <f t="shared" si="1"/>
        <v>OK</v>
      </c>
      <c r="L7" s="8"/>
      <c r="M7" s="8"/>
      <c r="N7" s="8"/>
      <c r="O7" s="8"/>
      <c r="P7" s="8"/>
      <c r="Q7" s="8"/>
      <c r="R7" s="8"/>
      <c r="S7" s="8"/>
      <c r="T7" s="8"/>
      <c r="U7" s="69"/>
      <c r="V7" s="69"/>
      <c r="W7" s="69"/>
      <c r="X7" s="69"/>
      <c r="Y7" s="69"/>
      <c r="Z7" s="8"/>
    </row>
    <row r="8" spans="1:26" ht="39.950000000000003" customHeight="1" x14ac:dyDescent="0.25">
      <c r="A8" s="160"/>
      <c r="B8" s="34">
        <v>5</v>
      </c>
      <c r="C8" s="141"/>
      <c r="D8" s="78" t="s">
        <v>31</v>
      </c>
      <c r="E8" s="89" t="s">
        <v>57</v>
      </c>
      <c r="F8" s="55" t="s">
        <v>76</v>
      </c>
      <c r="G8" s="56" t="s">
        <v>77</v>
      </c>
      <c r="H8" s="32">
        <v>1134.4000000000001</v>
      </c>
      <c r="I8" s="96">
        <v>10</v>
      </c>
      <c r="J8" s="81">
        <f t="shared" si="0"/>
        <v>10</v>
      </c>
      <c r="K8" s="82" t="str">
        <f t="shared" si="1"/>
        <v>OK</v>
      </c>
      <c r="L8" s="8"/>
      <c r="M8" s="8"/>
      <c r="N8" s="8"/>
      <c r="O8" s="8"/>
      <c r="P8" s="8"/>
      <c r="Q8" s="8"/>
      <c r="R8" s="8"/>
      <c r="S8" s="8"/>
      <c r="T8" s="8"/>
      <c r="U8" s="69"/>
      <c r="V8" s="69"/>
      <c r="W8" s="69"/>
      <c r="X8" s="69"/>
      <c r="Y8" s="69"/>
      <c r="Z8" s="8"/>
    </row>
    <row r="9" spans="1:26" ht="39.950000000000003" customHeight="1" x14ac:dyDescent="0.25">
      <c r="A9" s="47">
        <v>3</v>
      </c>
      <c r="B9" s="34">
        <v>7</v>
      </c>
      <c r="C9" s="57" t="s">
        <v>80</v>
      </c>
      <c r="D9" s="58" t="s">
        <v>32</v>
      </c>
      <c r="E9" s="90" t="s">
        <v>58</v>
      </c>
      <c r="F9" s="60" t="s">
        <v>76</v>
      </c>
      <c r="G9" s="59" t="s">
        <v>77</v>
      </c>
      <c r="H9" s="31">
        <v>725</v>
      </c>
      <c r="I9" s="96">
        <v>0</v>
      </c>
      <c r="J9" s="81">
        <f t="shared" si="0"/>
        <v>0</v>
      </c>
      <c r="K9" s="82" t="str">
        <f t="shared" si="1"/>
        <v>OK</v>
      </c>
      <c r="L9" s="8"/>
      <c r="M9" s="28"/>
      <c r="N9" s="8"/>
      <c r="O9" s="8"/>
      <c r="P9" s="8"/>
      <c r="Q9" s="8"/>
      <c r="R9" s="8"/>
      <c r="S9" s="8"/>
      <c r="T9" s="8"/>
      <c r="U9" s="69"/>
      <c r="V9" s="69"/>
      <c r="W9" s="69"/>
      <c r="X9" s="69"/>
      <c r="Y9" s="69"/>
      <c r="Z9" s="8"/>
    </row>
    <row r="10" spans="1:26" ht="39.950000000000003" customHeight="1" x14ac:dyDescent="0.25">
      <c r="A10" s="30">
        <v>4</v>
      </c>
      <c r="B10" s="37">
        <v>8</v>
      </c>
      <c r="C10" s="57" t="s">
        <v>80</v>
      </c>
      <c r="D10" s="66" t="s">
        <v>33</v>
      </c>
      <c r="E10" s="91" t="s">
        <v>59</v>
      </c>
      <c r="F10" s="67" t="s">
        <v>76</v>
      </c>
      <c r="G10" s="68" t="s">
        <v>77</v>
      </c>
      <c r="H10" s="31">
        <v>1983.33</v>
      </c>
      <c r="I10" s="96">
        <v>4</v>
      </c>
      <c r="J10" s="81">
        <f t="shared" si="0"/>
        <v>4</v>
      </c>
      <c r="K10" s="82" t="str">
        <f t="shared" si="1"/>
        <v>OK</v>
      </c>
      <c r="L10" s="69"/>
      <c r="M10" s="70"/>
      <c r="N10" s="69"/>
      <c r="O10" s="69"/>
      <c r="P10" s="69"/>
      <c r="Q10" s="69"/>
      <c r="R10" s="69"/>
      <c r="S10" s="69"/>
      <c r="T10" s="69"/>
      <c r="U10" s="69"/>
      <c r="V10" s="69"/>
      <c r="W10" s="69"/>
      <c r="X10" s="69"/>
      <c r="Y10" s="69"/>
      <c r="Z10" s="69"/>
    </row>
    <row r="11" spans="1:26" ht="49.5" customHeight="1" x14ac:dyDescent="0.25">
      <c r="A11" s="30">
        <v>6</v>
      </c>
      <c r="B11" s="37">
        <v>10</v>
      </c>
      <c r="C11" s="65" t="s">
        <v>81</v>
      </c>
      <c r="D11" s="66" t="s">
        <v>34</v>
      </c>
      <c r="E11" s="91" t="s">
        <v>60</v>
      </c>
      <c r="F11" s="67" t="s">
        <v>76</v>
      </c>
      <c r="G11" s="68" t="s">
        <v>77</v>
      </c>
      <c r="H11" s="31">
        <v>948</v>
      </c>
      <c r="I11" s="96">
        <v>2</v>
      </c>
      <c r="J11" s="81">
        <f t="shared" si="0"/>
        <v>2</v>
      </c>
      <c r="K11" s="82" t="str">
        <f t="shared" si="1"/>
        <v>OK</v>
      </c>
      <c r="L11" s="69"/>
      <c r="M11" s="70"/>
      <c r="N11" s="69"/>
      <c r="O11" s="69"/>
      <c r="P11" s="69"/>
      <c r="Q11" s="69"/>
      <c r="R11" s="69"/>
      <c r="S11" s="69"/>
      <c r="T11" s="69"/>
      <c r="U11" s="69"/>
      <c r="V11" s="69"/>
      <c r="W11" s="69"/>
      <c r="X11" s="69"/>
      <c r="Y11" s="69"/>
      <c r="Z11" s="69"/>
    </row>
    <row r="12" spans="1:26" ht="39.950000000000003" customHeight="1" x14ac:dyDescent="0.25">
      <c r="A12" s="47">
        <v>7</v>
      </c>
      <c r="B12" s="34">
        <v>11</v>
      </c>
      <c r="C12" s="65" t="s">
        <v>82</v>
      </c>
      <c r="D12" s="66" t="s">
        <v>35</v>
      </c>
      <c r="E12" s="91" t="s">
        <v>61</v>
      </c>
      <c r="F12" s="67" t="s">
        <v>76</v>
      </c>
      <c r="G12" s="68" t="s">
        <v>77</v>
      </c>
      <c r="H12" s="31">
        <v>2316.66</v>
      </c>
      <c r="I12" s="96">
        <v>0</v>
      </c>
      <c r="J12" s="81">
        <f t="shared" si="0"/>
        <v>0</v>
      </c>
      <c r="K12" s="82" t="str">
        <f t="shared" si="1"/>
        <v>OK</v>
      </c>
      <c r="L12" s="69"/>
      <c r="M12" s="70"/>
      <c r="N12" s="69"/>
      <c r="O12" s="69"/>
      <c r="P12" s="69"/>
      <c r="Q12" s="69"/>
      <c r="R12" s="69"/>
      <c r="S12" s="69"/>
      <c r="T12" s="69"/>
      <c r="U12" s="69"/>
      <c r="V12" s="69"/>
      <c r="W12" s="69"/>
      <c r="X12" s="69"/>
      <c r="Y12" s="69"/>
      <c r="Z12" s="69"/>
    </row>
    <row r="13" spans="1:26" ht="39.950000000000003" customHeight="1" x14ac:dyDescent="0.25">
      <c r="A13" s="30">
        <v>8</v>
      </c>
      <c r="B13" s="37">
        <v>12</v>
      </c>
      <c r="C13" s="65" t="s">
        <v>83</v>
      </c>
      <c r="D13" s="66" t="s">
        <v>36</v>
      </c>
      <c r="E13" s="91" t="s">
        <v>62</v>
      </c>
      <c r="F13" s="67" t="s">
        <v>76</v>
      </c>
      <c r="G13" s="68" t="s">
        <v>77</v>
      </c>
      <c r="H13" s="31">
        <v>3230</v>
      </c>
      <c r="I13" s="96">
        <v>0</v>
      </c>
      <c r="J13" s="81">
        <f t="shared" si="0"/>
        <v>0</v>
      </c>
      <c r="K13" s="82" t="str">
        <f t="shared" si="1"/>
        <v>OK</v>
      </c>
      <c r="L13" s="69"/>
      <c r="M13" s="70"/>
      <c r="N13" s="69"/>
      <c r="O13" s="69"/>
      <c r="P13" s="69"/>
      <c r="Q13" s="69"/>
      <c r="R13" s="69"/>
      <c r="S13" s="69"/>
      <c r="T13" s="69"/>
      <c r="U13" s="69"/>
      <c r="V13" s="69"/>
      <c r="W13" s="69"/>
      <c r="X13" s="69"/>
      <c r="Y13" s="69"/>
      <c r="Z13" s="69"/>
    </row>
    <row r="14" spans="1:26" ht="51.75" customHeight="1" x14ac:dyDescent="0.25">
      <c r="A14" s="47">
        <v>9</v>
      </c>
      <c r="B14" s="34">
        <v>13</v>
      </c>
      <c r="C14" s="65" t="s">
        <v>84</v>
      </c>
      <c r="D14" s="66" t="s">
        <v>37</v>
      </c>
      <c r="E14" s="91" t="s">
        <v>63</v>
      </c>
      <c r="F14" s="67" t="s">
        <v>76</v>
      </c>
      <c r="G14" s="68" t="s">
        <v>77</v>
      </c>
      <c r="H14" s="31">
        <v>65900</v>
      </c>
      <c r="I14" s="96">
        <v>0</v>
      </c>
      <c r="J14" s="81">
        <f t="shared" si="0"/>
        <v>0</v>
      </c>
      <c r="K14" s="82" t="str">
        <f t="shared" si="1"/>
        <v>OK</v>
      </c>
      <c r="L14" s="69"/>
      <c r="M14" s="70"/>
      <c r="N14" s="69"/>
      <c r="O14" s="69"/>
      <c r="P14" s="69"/>
      <c r="Q14" s="69"/>
      <c r="R14" s="69"/>
      <c r="S14" s="69"/>
      <c r="T14" s="69"/>
      <c r="U14" s="69"/>
      <c r="V14" s="69"/>
      <c r="W14" s="69"/>
      <c r="X14" s="69"/>
      <c r="Y14" s="69"/>
      <c r="Z14" s="69"/>
    </row>
    <row r="15" spans="1:26" ht="39.950000000000003" customHeight="1" x14ac:dyDescent="0.25">
      <c r="A15" s="30">
        <v>10</v>
      </c>
      <c r="B15" s="37">
        <v>14</v>
      </c>
      <c r="C15" s="57" t="s">
        <v>80</v>
      </c>
      <c r="D15" s="66" t="s">
        <v>38</v>
      </c>
      <c r="E15" s="91" t="s">
        <v>64</v>
      </c>
      <c r="F15" s="67" t="s">
        <v>76</v>
      </c>
      <c r="G15" s="68" t="s">
        <v>77</v>
      </c>
      <c r="H15" s="31">
        <v>17332</v>
      </c>
      <c r="I15" s="96">
        <v>0</v>
      </c>
      <c r="J15" s="81">
        <f t="shared" si="0"/>
        <v>0</v>
      </c>
      <c r="K15" s="82" t="str">
        <f t="shared" si="1"/>
        <v>OK</v>
      </c>
      <c r="L15" s="69"/>
      <c r="M15" s="70"/>
      <c r="N15" s="69"/>
      <c r="O15" s="69"/>
      <c r="P15" s="69"/>
      <c r="Q15" s="69"/>
      <c r="R15" s="69"/>
      <c r="S15" s="69"/>
      <c r="T15" s="69"/>
      <c r="U15" s="69"/>
      <c r="V15" s="69"/>
      <c r="W15" s="69"/>
      <c r="X15" s="69"/>
      <c r="Y15" s="69"/>
      <c r="Z15" s="69"/>
    </row>
    <row r="16" spans="1:26" ht="39.950000000000003" customHeight="1" x14ac:dyDescent="0.25">
      <c r="A16" s="47">
        <v>11</v>
      </c>
      <c r="B16" s="34">
        <v>15</v>
      </c>
      <c r="C16" s="57" t="s">
        <v>80</v>
      </c>
      <c r="D16" s="66" t="s">
        <v>39</v>
      </c>
      <c r="E16" s="91" t="s">
        <v>65</v>
      </c>
      <c r="F16" s="67" t="s">
        <v>76</v>
      </c>
      <c r="G16" s="68" t="s">
        <v>77</v>
      </c>
      <c r="H16" s="31">
        <v>130000</v>
      </c>
      <c r="I16" s="96">
        <v>0</v>
      </c>
      <c r="J16" s="81">
        <f t="shared" si="0"/>
        <v>0</v>
      </c>
      <c r="K16" s="82" t="str">
        <f t="shared" si="1"/>
        <v>OK</v>
      </c>
      <c r="L16" s="69"/>
      <c r="M16" s="70"/>
      <c r="N16" s="69"/>
      <c r="O16" s="69"/>
      <c r="P16" s="69"/>
      <c r="Q16" s="69"/>
      <c r="R16" s="69"/>
      <c r="S16" s="69"/>
      <c r="T16" s="69"/>
      <c r="U16" s="69"/>
      <c r="V16" s="69"/>
      <c r="W16" s="69"/>
      <c r="X16" s="69"/>
      <c r="Y16" s="69"/>
      <c r="Z16" s="69"/>
    </row>
    <row r="17" spans="1:26" ht="39.950000000000003" customHeight="1" x14ac:dyDescent="0.25">
      <c r="A17" s="136">
        <v>14</v>
      </c>
      <c r="B17" s="37">
        <v>18</v>
      </c>
      <c r="C17" s="139" t="s">
        <v>85</v>
      </c>
      <c r="D17" s="66" t="s">
        <v>40</v>
      </c>
      <c r="E17" s="91" t="s">
        <v>66</v>
      </c>
      <c r="F17" s="67" t="s">
        <v>76</v>
      </c>
      <c r="G17" s="68" t="s">
        <v>77</v>
      </c>
      <c r="H17" s="31">
        <v>17500</v>
      </c>
      <c r="I17" s="96">
        <v>0</v>
      </c>
      <c r="J17" s="81">
        <f t="shared" si="0"/>
        <v>0</v>
      </c>
      <c r="K17" s="82" t="str">
        <f t="shared" si="1"/>
        <v>OK</v>
      </c>
      <c r="L17" s="69"/>
      <c r="M17" s="70"/>
      <c r="N17" s="69"/>
      <c r="O17" s="69"/>
      <c r="P17" s="69"/>
      <c r="Q17" s="69"/>
      <c r="R17" s="69"/>
      <c r="S17" s="69"/>
      <c r="T17" s="69"/>
      <c r="U17" s="69"/>
      <c r="V17" s="69"/>
      <c r="W17" s="69"/>
      <c r="X17" s="69"/>
      <c r="Y17" s="69"/>
      <c r="Z17" s="69"/>
    </row>
    <row r="18" spans="1:26" ht="39.950000000000003" customHeight="1" x14ac:dyDescent="0.25">
      <c r="A18" s="137"/>
      <c r="B18" s="34">
        <v>19</v>
      </c>
      <c r="C18" s="140"/>
      <c r="D18" s="66" t="s">
        <v>41</v>
      </c>
      <c r="E18" s="91" t="s">
        <v>67</v>
      </c>
      <c r="F18" s="67" t="s">
        <v>76</v>
      </c>
      <c r="G18" s="68" t="s">
        <v>77</v>
      </c>
      <c r="H18" s="31">
        <v>6028</v>
      </c>
      <c r="I18" s="96">
        <v>0</v>
      </c>
      <c r="J18" s="81">
        <f t="shared" si="0"/>
        <v>0</v>
      </c>
      <c r="K18" s="82" t="str">
        <f t="shared" si="1"/>
        <v>OK</v>
      </c>
      <c r="L18" s="69"/>
      <c r="M18" s="70"/>
      <c r="N18" s="69"/>
      <c r="O18" s="69"/>
      <c r="P18" s="69"/>
      <c r="Q18" s="69"/>
      <c r="R18" s="69"/>
      <c r="S18" s="69"/>
      <c r="T18" s="69"/>
      <c r="U18" s="69"/>
      <c r="V18" s="69"/>
      <c r="W18" s="69"/>
      <c r="X18" s="69"/>
      <c r="Y18" s="69"/>
      <c r="Z18" s="69"/>
    </row>
    <row r="19" spans="1:26" ht="39.950000000000003" customHeight="1" x14ac:dyDescent="0.25">
      <c r="A19" s="137"/>
      <c r="B19" s="37">
        <v>20</v>
      </c>
      <c r="C19" s="140"/>
      <c r="D19" s="50" t="s">
        <v>42</v>
      </c>
      <c r="E19" s="92" t="s">
        <v>68</v>
      </c>
      <c r="F19" s="52" t="s">
        <v>76</v>
      </c>
      <c r="G19" s="51" t="s">
        <v>77</v>
      </c>
      <c r="H19" s="29">
        <v>8100</v>
      </c>
      <c r="I19" s="96">
        <v>0</v>
      </c>
      <c r="J19" s="81">
        <f t="shared" si="0"/>
        <v>0</v>
      </c>
      <c r="K19" s="82" t="str">
        <f t="shared" si="1"/>
        <v>OK</v>
      </c>
      <c r="L19" s="8"/>
      <c r="M19" s="8"/>
      <c r="N19" s="8"/>
      <c r="O19" s="8"/>
      <c r="P19" s="8"/>
      <c r="Q19" s="8"/>
      <c r="R19" s="8"/>
      <c r="S19" s="8"/>
      <c r="T19" s="8"/>
      <c r="U19" s="69"/>
      <c r="V19" s="69"/>
      <c r="W19" s="69"/>
      <c r="X19" s="69"/>
      <c r="Y19" s="69"/>
      <c r="Z19" s="8"/>
    </row>
    <row r="20" spans="1:26" ht="39.950000000000003" customHeight="1" x14ac:dyDescent="0.25">
      <c r="A20" s="137"/>
      <c r="B20" s="34">
        <v>21</v>
      </c>
      <c r="C20" s="140"/>
      <c r="D20" s="72" t="s">
        <v>43</v>
      </c>
      <c r="E20" s="93" t="s">
        <v>69</v>
      </c>
      <c r="F20" s="74" t="s">
        <v>76</v>
      </c>
      <c r="G20" s="73" t="s">
        <v>77</v>
      </c>
      <c r="H20" s="31">
        <v>6925.08</v>
      </c>
      <c r="I20" s="96">
        <v>0</v>
      </c>
      <c r="J20" s="81">
        <f t="shared" si="0"/>
        <v>0</v>
      </c>
      <c r="K20" s="82" t="str">
        <f t="shared" si="1"/>
        <v>OK</v>
      </c>
      <c r="L20" s="69"/>
      <c r="M20" s="69"/>
      <c r="N20" s="69"/>
      <c r="O20" s="69"/>
      <c r="P20" s="69"/>
      <c r="Q20" s="69"/>
      <c r="R20" s="69"/>
      <c r="S20" s="69"/>
      <c r="T20" s="69"/>
      <c r="U20" s="69"/>
      <c r="V20" s="69"/>
      <c r="W20" s="69"/>
      <c r="X20" s="69"/>
      <c r="Y20" s="69"/>
      <c r="Z20" s="69"/>
    </row>
    <row r="21" spans="1:26" ht="39.950000000000003" customHeight="1" x14ac:dyDescent="0.25">
      <c r="A21" s="138"/>
      <c r="B21" s="37">
        <v>22</v>
      </c>
      <c r="C21" s="141"/>
      <c r="D21" s="72" t="s">
        <v>44</v>
      </c>
      <c r="E21" s="93" t="s">
        <v>70</v>
      </c>
      <c r="F21" s="74" t="s">
        <v>76</v>
      </c>
      <c r="G21" s="73" t="s">
        <v>77</v>
      </c>
      <c r="H21" s="31">
        <v>6762.77</v>
      </c>
      <c r="I21" s="96">
        <v>0</v>
      </c>
      <c r="J21" s="81">
        <f t="shared" si="0"/>
        <v>0</v>
      </c>
      <c r="K21" s="82" t="str">
        <f t="shared" si="1"/>
        <v>OK</v>
      </c>
      <c r="L21" s="69"/>
      <c r="M21" s="69"/>
      <c r="N21" s="69"/>
      <c r="O21" s="69"/>
      <c r="P21" s="69"/>
      <c r="Q21" s="69"/>
      <c r="R21" s="69"/>
      <c r="S21" s="69"/>
      <c r="T21" s="69"/>
      <c r="U21" s="69"/>
      <c r="V21" s="69"/>
      <c r="W21" s="69"/>
      <c r="X21" s="69"/>
      <c r="Y21" s="69"/>
      <c r="Z21" s="69"/>
    </row>
    <row r="22" spans="1:26" ht="39.950000000000003" customHeight="1" x14ac:dyDescent="0.25">
      <c r="A22" s="47">
        <v>15</v>
      </c>
      <c r="B22" s="34">
        <v>23</v>
      </c>
      <c r="C22" s="57" t="s">
        <v>80</v>
      </c>
      <c r="D22" s="72" t="s">
        <v>45</v>
      </c>
      <c r="E22" s="93" t="s">
        <v>71</v>
      </c>
      <c r="F22" s="74" t="s">
        <v>76</v>
      </c>
      <c r="G22" s="73" t="s">
        <v>77</v>
      </c>
      <c r="H22" s="31">
        <v>30100</v>
      </c>
      <c r="I22" s="96">
        <v>0</v>
      </c>
      <c r="J22" s="81">
        <f t="shared" si="0"/>
        <v>0</v>
      </c>
      <c r="K22" s="82" t="str">
        <f t="shared" si="1"/>
        <v>OK</v>
      </c>
      <c r="L22" s="69"/>
      <c r="M22" s="69"/>
      <c r="N22" s="69"/>
      <c r="O22" s="69"/>
      <c r="P22" s="69"/>
      <c r="Q22" s="69"/>
      <c r="R22" s="69"/>
      <c r="S22" s="69"/>
      <c r="T22" s="69"/>
      <c r="U22" s="69"/>
      <c r="V22" s="69"/>
      <c r="W22" s="69"/>
      <c r="X22" s="69"/>
      <c r="Y22" s="69"/>
      <c r="Z22" s="69"/>
    </row>
    <row r="23" spans="1:26" ht="49.5" customHeight="1" x14ac:dyDescent="0.25">
      <c r="A23" s="47">
        <v>16</v>
      </c>
      <c r="B23" s="37">
        <v>24</v>
      </c>
      <c r="C23" s="71" t="s">
        <v>86</v>
      </c>
      <c r="D23" s="72" t="s">
        <v>46</v>
      </c>
      <c r="E23" s="93" t="s">
        <v>72</v>
      </c>
      <c r="F23" s="74" t="s">
        <v>76</v>
      </c>
      <c r="G23" s="73" t="s">
        <v>77</v>
      </c>
      <c r="H23" s="31">
        <v>3239.6</v>
      </c>
      <c r="I23" s="96">
        <v>0</v>
      </c>
      <c r="J23" s="81">
        <f t="shared" si="0"/>
        <v>0</v>
      </c>
      <c r="K23" s="82" t="str">
        <f t="shared" si="1"/>
        <v>OK</v>
      </c>
      <c r="L23" s="69"/>
      <c r="M23" s="69"/>
      <c r="N23" s="69"/>
      <c r="O23" s="69"/>
      <c r="P23" s="69"/>
      <c r="Q23" s="69"/>
      <c r="R23" s="69"/>
      <c r="S23" s="69"/>
      <c r="T23" s="69"/>
      <c r="U23" s="69"/>
      <c r="V23" s="69"/>
      <c r="W23" s="69"/>
      <c r="X23" s="69"/>
      <c r="Y23" s="69"/>
      <c r="Z23" s="69"/>
    </row>
    <row r="24" spans="1:26" ht="39.950000000000003" customHeight="1" x14ac:dyDescent="0.25">
      <c r="A24" s="47">
        <v>18</v>
      </c>
      <c r="B24" s="37">
        <v>26</v>
      </c>
      <c r="C24" s="57" t="s">
        <v>80</v>
      </c>
      <c r="D24" s="72" t="s">
        <v>47</v>
      </c>
      <c r="E24" s="93" t="s">
        <v>73</v>
      </c>
      <c r="F24" s="74" t="s">
        <v>76</v>
      </c>
      <c r="G24" s="73" t="s">
        <v>77</v>
      </c>
      <c r="H24" s="31">
        <v>2140.61</v>
      </c>
      <c r="I24" s="96">
        <v>9</v>
      </c>
      <c r="J24" s="81">
        <f t="shared" si="0"/>
        <v>9</v>
      </c>
      <c r="K24" s="82" t="str">
        <f t="shared" si="1"/>
        <v>OK</v>
      </c>
      <c r="L24" s="69"/>
      <c r="M24" s="69"/>
      <c r="N24" s="69"/>
      <c r="O24" s="69"/>
      <c r="P24" s="69"/>
      <c r="Q24" s="69"/>
      <c r="R24" s="69"/>
      <c r="S24" s="69"/>
      <c r="T24" s="69"/>
      <c r="U24" s="69"/>
      <c r="V24" s="69"/>
      <c r="W24" s="69"/>
      <c r="X24" s="69"/>
      <c r="Y24" s="69"/>
      <c r="Z24" s="69"/>
    </row>
    <row r="25" spans="1:26" ht="39.950000000000003" customHeight="1" x14ac:dyDescent="0.25">
      <c r="A25" s="47">
        <v>19</v>
      </c>
      <c r="B25" s="34">
        <v>27</v>
      </c>
      <c r="C25" s="65" t="s">
        <v>82</v>
      </c>
      <c r="D25" s="72" t="s">
        <v>48</v>
      </c>
      <c r="E25" s="93" t="s">
        <v>74</v>
      </c>
      <c r="F25" s="74" t="s">
        <v>76</v>
      </c>
      <c r="G25" s="73" t="s">
        <v>77</v>
      </c>
      <c r="H25" s="31">
        <v>4749.99</v>
      </c>
      <c r="I25" s="96">
        <v>0</v>
      </c>
      <c r="J25" s="81">
        <f t="shared" si="0"/>
        <v>0</v>
      </c>
      <c r="K25" s="82" t="str">
        <f t="shared" si="1"/>
        <v>OK</v>
      </c>
      <c r="L25" s="69"/>
      <c r="M25" s="69"/>
      <c r="N25" s="69"/>
      <c r="O25" s="69"/>
      <c r="P25" s="69"/>
      <c r="Q25" s="69"/>
      <c r="R25" s="69"/>
      <c r="S25" s="69"/>
      <c r="T25" s="69"/>
      <c r="U25" s="69"/>
      <c r="V25" s="69"/>
      <c r="W25" s="69"/>
      <c r="X25" s="69"/>
      <c r="Y25" s="69"/>
      <c r="Z25" s="69"/>
    </row>
    <row r="26" spans="1:26" ht="39.950000000000003" customHeight="1" x14ac:dyDescent="0.25">
      <c r="A26" s="136">
        <v>20</v>
      </c>
      <c r="B26" s="37">
        <v>28</v>
      </c>
      <c r="C26" s="142" t="s">
        <v>87</v>
      </c>
      <c r="D26" s="72" t="s">
        <v>49</v>
      </c>
      <c r="E26" s="93" t="s">
        <v>75</v>
      </c>
      <c r="F26" s="74" t="s">
        <v>76</v>
      </c>
      <c r="G26" s="73" t="s">
        <v>77</v>
      </c>
      <c r="H26" s="31">
        <v>19713</v>
      </c>
      <c r="I26" s="96">
        <v>1</v>
      </c>
      <c r="J26" s="81">
        <f t="shared" si="0"/>
        <v>1</v>
      </c>
      <c r="K26" s="82" t="str">
        <f t="shared" si="1"/>
        <v>OK</v>
      </c>
      <c r="L26" s="69"/>
      <c r="M26" s="69"/>
      <c r="N26" s="69"/>
      <c r="O26" s="69"/>
      <c r="P26" s="69"/>
      <c r="Q26" s="69"/>
      <c r="R26" s="69"/>
      <c r="S26" s="69"/>
      <c r="T26" s="69"/>
      <c r="U26" s="69"/>
      <c r="V26" s="69"/>
      <c r="W26" s="69"/>
      <c r="X26" s="69"/>
      <c r="Y26" s="69"/>
      <c r="Z26" s="69"/>
    </row>
    <row r="27" spans="1:26" ht="39.950000000000003" customHeight="1" x14ac:dyDescent="0.25">
      <c r="A27" s="137"/>
      <c r="B27" s="34">
        <v>29</v>
      </c>
      <c r="C27" s="143"/>
      <c r="D27" s="72" t="s">
        <v>50</v>
      </c>
      <c r="E27" s="93" t="s">
        <v>75</v>
      </c>
      <c r="F27" s="74" t="s">
        <v>76</v>
      </c>
      <c r="G27" s="73" t="s">
        <v>77</v>
      </c>
      <c r="H27" s="31">
        <v>19713</v>
      </c>
      <c r="I27" s="96">
        <v>0</v>
      </c>
      <c r="J27" s="81">
        <f t="shared" si="0"/>
        <v>0</v>
      </c>
      <c r="K27" s="82" t="str">
        <f t="shared" si="1"/>
        <v>OK</v>
      </c>
      <c r="L27" s="69"/>
      <c r="M27" s="69"/>
      <c r="N27" s="69"/>
      <c r="O27" s="69"/>
      <c r="P27" s="69"/>
      <c r="Q27" s="69"/>
      <c r="R27" s="69"/>
      <c r="S27" s="69"/>
      <c r="T27" s="69"/>
      <c r="U27" s="69"/>
      <c r="V27" s="69"/>
      <c r="W27" s="69"/>
      <c r="X27" s="69"/>
      <c r="Y27" s="69"/>
      <c r="Z27" s="69"/>
    </row>
    <row r="28" spans="1:26" ht="39.950000000000003" customHeight="1" x14ac:dyDescent="0.25">
      <c r="A28" s="137"/>
      <c r="B28" s="37">
        <v>30</v>
      </c>
      <c r="C28" s="143"/>
      <c r="D28" s="72" t="s">
        <v>51</v>
      </c>
      <c r="E28" s="93" t="s">
        <v>75</v>
      </c>
      <c r="F28" s="74" t="s">
        <v>76</v>
      </c>
      <c r="G28" s="73" t="s">
        <v>77</v>
      </c>
      <c r="H28" s="31">
        <v>26239</v>
      </c>
      <c r="I28" s="96">
        <v>0</v>
      </c>
      <c r="J28" s="81">
        <f t="shared" si="0"/>
        <v>0</v>
      </c>
      <c r="K28" s="82" t="str">
        <f t="shared" si="1"/>
        <v>OK</v>
      </c>
      <c r="L28" s="69"/>
      <c r="M28" s="69"/>
      <c r="N28" s="69"/>
      <c r="O28" s="69"/>
      <c r="P28" s="69"/>
      <c r="Q28" s="69"/>
      <c r="R28" s="69"/>
      <c r="S28" s="69"/>
      <c r="T28" s="69"/>
      <c r="U28" s="69"/>
      <c r="V28" s="69"/>
      <c r="W28" s="69"/>
      <c r="X28" s="69"/>
      <c r="Y28" s="69"/>
      <c r="Z28" s="69"/>
    </row>
    <row r="29" spans="1:26" ht="27.95" customHeight="1" x14ac:dyDescent="0.25">
      <c r="A29" s="138"/>
      <c r="B29" s="61">
        <v>31</v>
      </c>
      <c r="C29" s="144"/>
      <c r="D29" s="50" t="s">
        <v>52</v>
      </c>
      <c r="E29" s="92" t="s">
        <v>75</v>
      </c>
      <c r="F29" s="62" t="s">
        <v>76</v>
      </c>
      <c r="G29" s="63" t="s">
        <v>77</v>
      </c>
      <c r="H29" s="64">
        <v>63503</v>
      </c>
      <c r="I29" s="96">
        <v>0</v>
      </c>
      <c r="J29" s="81">
        <f t="shared" si="0"/>
        <v>0</v>
      </c>
      <c r="K29" s="82" t="str">
        <f t="shared" si="1"/>
        <v>OK</v>
      </c>
      <c r="L29" s="8"/>
      <c r="M29" s="8"/>
      <c r="N29" s="8"/>
      <c r="O29" s="8"/>
      <c r="P29" s="8"/>
      <c r="Q29" s="8"/>
      <c r="R29" s="8"/>
      <c r="S29" s="8"/>
      <c r="T29" s="8"/>
      <c r="U29" s="69"/>
      <c r="V29" s="69"/>
      <c r="W29" s="69"/>
      <c r="X29" s="69"/>
      <c r="Y29" s="69"/>
      <c r="Z29" s="8"/>
    </row>
    <row r="30" spans="1:26" s="46" customFormat="1" ht="15.75" x14ac:dyDescent="0.25">
      <c r="A30" s="40"/>
      <c r="B30" s="40"/>
      <c r="C30" s="94"/>
      <c r="D30" s="41"/>
      <c r="E30" s="42"/>
      <c r="F30" s="42"/>
      <c r="G30" s="42"/>
      <c r="H30" s="43"/>
      <c r="I30" s="97">
        <f>SUM(I4:I29)</f>
        <v>41</v>
      </c>
      <c r="J30" s="79">
        <f>SUM(J4:J29)</f>
        <v>41</v>
      </c>
      <c r="K30" s="44"/>
      <c r="L30" s="45">
        <f t="shared" ref="L30:T30" si="2">SUMPRODUCT($H$4:$H$29,L4:L29)</f>
        <v>0</v>
      </c>
      <c r="M30" s="45">
        <f t="shared" si="2"/>
        <v>0</v>
      </c>
      <c r="N30" s="45">
        <f t="shared" si="2"/>
        <v>0</v>
      </c>
      <c r="O30" s="45">
        <f t="shared" si="2"/>
        <v>0</v>
      </c>
      <c r="P30" s="45">
        <f t="shared" si="2"/>
        <v>0</v>
      </c>
      <c r="Q30" s="45">
        <f t="shared" si="2"/>
        <v>0</v>
      </c>
      <c r="R30" s="45">
        <f t="shared" si="2"/>
        <v>0</v>
      </c>
      <c r="S30" s="45">
        <f t="shared" si="2"/>
        <v>0</v>
      </c>
      <c r="T30" s="45">
        <f t="shared" si="2"/>
        <v>0</v>
      </c>
      <c r="U30" s="45"/>
      <c r="V30" s="45"/>
      <c r="W30" s="45"/>
      <c r="X30" s="45"/>
      <c r="Y30" s="45"/>
      <c r="Z30" s="45">
        <f>SUMPRODUCT($H$4:$H$29,Z4:Z29)</f>
        <v>0</v>
      </c>
    </row>
    <row r="31" spans="1:26" ht="15.75" thickBot="1" x14ac:dyDescent="0.3">
      <c r="M31" s="27"/>
    </row>
    <row r="32" spans="1:26" ht="15.75" thickBot="1" x14ac:dyDescent="0.3">
      <c r="C32" s="145" t="s">
        <v>104</v>
      </c>
      <c r="D32" s="146"/>
      <c r="E32" s="146"/>
      <c r="F32" s="146"/>
      <c r="G32" s="146"/>
      <c r="H32" s="147"/>
    </row>
  </sheetData>
  <autoFilter ref="A3:Z30" xr:uid="{00000000-0001-0000-0000-000000000000}"/>
  <mergeCells count="27">
    <mergeCell ref="N1:N2"/>
    <mergeCell ref="A2:H2"/>
    <mergeCell ref="I2:K2"/>
    <mergeCell ref="A1:C1"/>
    <mergeCell ref="D1:H1"/>
    <mergeCell ref="I1:K1"/>
    <mergeCell ref="L1:L2"/>
    <mergeCell ref="M1:M2"/>
    <mergeCell ref="Z1:Z2"/>
    <mergeCell ref="O1:O2"/>
    <mergeCell ref="P1:P2"/>
    <mergeCell ref="Q1:Q2"/>
    <mergeCell ref="R1:R2"/>
    <mergeCell ref="S1:S2"/>
    <mergeCell ref="T1:T2"/>
    <mergeCell ref="U1:U2"/>
    <mergeCell ref="V1:V2"/>
    <mergeCell ref="W1:W2"/>
    <mergeCell ref="X1:X2"/>
    <mergeCell ref="Y1:Y2"/>
    <mergeCell ref="C32:H32"/>
    <mergeCell ref="A4:A8"/>
    <mergeCell ref="C4:C8"/>
    <mergeCell ref="A17:A21"/>
    <mergeCell ref="C17:C21"/>
    <mergeCell ref="A26:A29"/>
    <mergeCell ref="C26:C29"/>
  </mergeCells>
  <conditionalFormatting sqref="L4:Z29">
    <cfRule type="cellIs" dxfId="54" priority="3" stopIfTrue="1" operator="greaterThan">
      <formula>0</formula>
    </cfRule>
    <cfRule type="cellIs" dxfId="53" priority="4" stopIfTrue="1" operator="greaterThan">
      <formula>0</formula>
    </cfRule>
    <cfRule type="cellIs" dxfId="52" priority="5" stopIfTrue="1" operator="greaterThan">
      <formula>0</formula>
    </cfRule>
  </conditionalFormatting>
  <conditionalFormatting sqref="J4:J29">
    <cfRule type="cellIs" dxfId="51" priority="1" operator="lessThan">
      <formula>0</formula>
    </cfRule>
    <cfRule type="cellIs" dxfId="50" priority="2" operator="lessThan">
      <formula>0</formula>
    </cfRule>
  </conditionalFormatting>
  <pageMargins left="0.74791666666666667" right="0.74791666666666667" top="0.98402777777777772" bottom="0.98402777777777772" header="0.51180555555555551" footer="0.51180555555555551"/>
  <pageSetup paperSize="9" firstPageNumber="0" orientation="landscape" horizontalDpi="300" verticalDpi="300" r:id="rId1"/>
  <headerFooter alignWithMargins="0"/>
  <drawing r:id="rId2"/>
  <legacyDrawing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809CFC9-3E34-4191-84DE-4AC9D2AD8875}">
  <dimension ref="A1:Z32"/>
  <sheetViews>
    <sheetView zoomScale="70" zoomScaleNormal="70" workbookViewId="0">
      <selection activeCell="D1" sqref="D1:H1"/>
    </sheetView>
  </sheetViews>
  <sheetFormatPr defaultColWidth="9.7109375" defaultRowHeight="15" x14ac:dyDescent="0.25"/>
  <cols>
    <col min="1" max="2" width="7.85546875" style="3" customWidth="1"/>
    <col min="3" max="3" width="29.42578125" style="95" customWidth="1"/>
    <col min="4" max="4" width="39.42578125" style="18" customWidth="1"/>
    <col min="5" max="5" width="26" style="19" customWidth="1"/>
    <col min="6" max="6" width="18.85546875" style="19" customWidth="1"/>
    <col min="7" max="7" width="16.28515625" style="19" customWidth="1"/>
    <col min="8" max="8" width="19.140625" style="2" customWidth="1"/>
    <col min="9" max="9" width="13.28515625" style="98" customWidth="1"/>
    <col min="10" max="10" width="12.85546875" style="20" customWidth="1"/>
    <col min="11" max="11" width="12.42578125" style="7" customWidth="1"/>
    <col min="12" max="12" width="15.140625" style="6" customWidth="1"/>
    <col min="13" max="13" width="13.42578125" style="6" customWidth="1"/>
    <col min="14" max="14" width="13.42578125" style="4" customWidth="1"/>
    <col min="15" max="15" width="14.140625" style="4" customWidth="1"/>
    <col min="16" max="16" width="14.140625" style="1" customWidth="1"/>
    <col min="17" max="17" width="14" style="1" bestFit="1" customWidth="1"/>
    <col min="18" max="18" width="14.140625" style="1" customWidth="1"/>
    <col min="19" max="19" width="14.42578125" style="5" customWidth="1"/>
    <col min="20" max="20" width="15.28515625" style="1" customWidth="1"/>
    <col min="21" max="22" width="14.42578125" style="1" customWidth="1"/>
    <col min="23" max="23" width="14.5703125" style="1" customWidth="1"/>
    <col min="24" max="24" width="14" style="1" customWidth="1"/>
    <col min="25" max="25" width="15" style="1" customWidth="1"/>
    <col min="26" max="26" width="14.85546875" style="1" customWidth="1"/>
    <col min="27" max="16384" width="9.7109375" style="1"/>
  </cols>
  <sheetData>
    <row r="1" spans="1:26" ht="38.25" customHeight="1" x14ac:dyDescent="0.25">
      <c r="A1" s="155" t="s">
        <v>78</v>
      </c>
      <c r="B1" s="155"/>
      <c r="C1" s="155"/>
      <c r="D1" s="155" t="s">
        <v>106</v>
      </c>
      <c r="E1" s="155"/>
      <c r="F1" s="155"/>
      <c r="G1" s="155"/>
      <c r="H1" s="155"/>
      <c r="I1" s="156" t="s">
        <v>23</v>
      </c>
      <c r="J1" s="156"/>
      <c r="K1" s="156"/>
      <c r="L1" s="148" t="s">
        <v>19</v>
      </c>
      <c r="M1" s="148" t="s">
        <v>19</v>
      </c>
      <c r="N1" s="148" t="s">
        <v>19</v>
      </c>
      <c r="O1" s="148" t="s">
        <v>19</v>
      </c>
      <c r="P1" s="148" t="s">
        <v>19</v>
      </c>
      <c r="Q1" s="148" t="s">
        <v>19</v>
      </c>
      <c r="R1" s="148" t="s">
        <v>19</v>
      </c>
      <c r="S1" s="148" t="s">
        <v>19</v>
      </c>
      <c r="T1" s="148" t="s">
        <v>19</v>
      </c>
      <c r="U1" s="148" t="s">
        <v>19</v>
      </c>
      <c r="V1" s="148" t="s">
        <v>19</v>
      </c>
      <c r="W1" s="148" t="s">
        <v>19</v>
      </c>
      <c r="X1" s="148" t="s">
        <v>19</v>
      </c>
      <c r="Y1" s="148" t="s">
        <v>19</v>
      </c>
      <c r="Z1" s="148" t="s">
        <v>19</v>
      </c>
    </row>
    <row r="2" spans="1:26" ht="33.75" customHeight="1" x14ac:dyDescent="0.25">
      <c r="A2" s="152" t="s">
        <v>91</v>
      </c>
      <c r="B2" s="153"/>
      <c r="C2" s="153"/>
      <c r="D2" s="153"/>
      <c r="E2" s="153"/>
      <c r="F2" s="153"/>
      <c r="G2" s="153"/>
      <c r="H2" s="154"/>
      <c r="I2" s="149" t="s">
        <v>22</v>
      </c>
      <c r="J2" s="150"/>
      <c r="K2" s="151"/>
      <c r="L2" s="148"/>
      <c r="M2" s="148"/>
      <c r="N2" s="148"/>
      <c r="O2" s="148"/>
      <c r="P2" s="148"/>
      <c r="Q2" s="148"/>
      <c r="R2" s="148"/>
      <c r="S2" s="148"/>
      <c r="T2" s="148"/>
      <c r="U2" s="148"/>
      <c r="V2" s="148"/>
      <c r="W2" s="148"/>
      <c r="X2" s="148"/>
      <c r="Y2" s="148"/>
      <c r="Z2" s="148"/>
    </row>
    <row r="3" spans="1:26" s="2" customFormat="1" ht="30" x14ac:dyDescent="0.2">
      <c r="A3" s="75" t="s">
        <v>4</v>
      </c>
      <c r="B3" s="75" t="s">
        <v>2</v>
      </c>
      <c r="C3" s="75" t="s">
        <v>15</v>
      </c>
      <c r="D3" s="75" t="s">
        <v>20</v>
      </c>
      <c r="E3" s="75" t="s">
        <v>25</v>
      </c>
      <c r="F3" s="75" t="s">
        <v>14</v>
      </c>
      <c r="G3" s="75" t="s">
        <v>3</v>
      </c>
      <c r="H3" s="80" t="s">
        <v>17</v>
      </c>
      <c r="I3" s="22" t="s">
        <v>21</v>
      </c>
      <c r="J3" s="23" t="s">
        <v>0</v>
      </c>
      <c r="K3" s="24" t="s">
        <v>1</v>
      </c>
      <c r="L3" s="17" t="s">
        <v>24</v>
      </c>
      <c r="M3" s="17" t="s">
        <v>24</v>
      </c>
      <c r="N3" s="17" t="s">
        <v>24</v>
      </c>
      <c r="O3" s="17" t="s">
        <v>24</v>
      </c>
      <c r="P3" s="17" t="s">
        <v>24</v>
      </c>
      <c r="Q3" s="17" t="s">
        <v>24</v>
      </c>
      <c r="R3" s="17" t="s">
        <v>24</v>
      </c>
      <c r="S3" s="17" t="s">
        <v>24</v>
      </c>
      <c r="T3" s="17" t="s">
        <v>24</v>
      </c>
      <c r="U3" s="17" t="s">
        <v>24</v>
      </c>
      <c r="V3" s="17" t="s">
        <v>24</v>
      </c>
      <c r="W3" s="17" t="s">
        <v>24</v>
      </c>
      <c r="X3" s="17" t="s">
        <v>24</v>
      </c>
      <c r="Y3" s="17" t="s">
        <v>24</v>
      </c>
      <c r="Z3" s="17" t="s">
        <v>24</v>
      </c>
    </row>
    <row r="4" spans="1:26" ht="39.950000000000003" customHeight="1" x14ac:dyDescent="0.25">
      <c r="A4" s="158">
        <v>1</v>
      </c>
      <c r="B4" s="34">
        <v>1</v>
      </c>
      <c r="C4" s="139" t="s">
        <v>79</v>
      </c>
      <c r="D4" s="76" t="s">
        <v>27</v>
      </c>
      <c r="E4" s="87" t="s">
        <v>53</v>
      </c>
      <c r="F4" s="35" t="s">
        <v>76</v>
      </c>
      <c r="G4" s="35" t="s">
        <v>77</v>
      </c>
      <c r="H4" s="36">
        <v>5826</v>
      </c>
      <c r="I4" s="96">
        <v>0</v>
      </c>
      <c r="J4" s="81">
        <f t="shared" ref="J4:J29" si="0">I4-(SUM(L4:Z4))</f>
        <v>0</v>
      </c>
      <c r="K4" s="82" t="str">
        <f>IF(J4&lt;0,"ATENÇÃO","OK")</f>
        <v>OK</v>
      </c>
      <c r="L4" s="8"/>
      <c r="M4" s="33"/>
      <c r="N4" s="8"/>
      <c r="O4" s="8"/>
      <c r="P4" s="8"/>
      <c r="Q4" s="8"/>
      <c r="R4" s="8"/>
      <c r="S4" s="8"/>
      <c r="T4" s="8"/>
      <c r="U4" s="69"/>
      <c r="V4" s="69"/>
      <c r="W4" s="69"/>
      <c r="X4" s="69"/>
      <c r="Y4" s="69"/>
      <c r="Z4" s="8"/>
    </row>
    <row r="5" spans="1:26" ht="39.950000000000003" customHeight="1" x14ac:dyDescent="0.25">
      <c r="A5" s="159"/>
      <c r="B5" s="37">
        <v>2</v>
      </c>
      <c r="C5" s="157"/>
      <c r="D5" s="76" t="s">
        <v>28</v>
      </c>
      <c r="E5" s="87" t="s">
        <v>54</v>
      </c>
      <c r="F5" s="38" t="s">
        <v>76</v>
      </c>
      <c r="G5" s="35" t="s">
        <v>77</v>
      </c>
      <c r="H5" s="39">
        <v>7768</v>
      </c>
      <c r="I5" s="96">
        <v>3</v>
      </c>
      <c r="J5" s="81">
        <f t="shared" si="0"/>
        <v>3</v>
      </c>
      <c r="K5" s="82" t="str">
        <f t="shared" ref="K5:K29" si="1">IF(J5&lt;0,"ATENÇÃO","OK")</f>
        <v>OK</v>
      </c>
      <c r="L5" s="8"/>
      <c r="M5" s="33"/>
      <c r="N5" s="8"/>
      <c r="O5" s="8"/>
      <c r="P5" s="8"/>
      <c r="Q5" s="8"/>
      <c r="R5" s="8"/>
      <c r="S5" s="8"/>
      <c r="T5" s="8"/>
      <c r="U5" s="69"/>
      <c r="V5" s="69"/>
      <c r="W5" s="69"/>
      <c r="X5" s="69"/>
      <c r="Y5" s="69"/>
      <c r="Z5" s="8"/>
    </row>
    <row r="6" spans="1:26" ht="39.950000000000003" customHeight="1" x14ac:dyDescent="0.25">
      <c r="A6" s="159"/>
      <c r="B6" s="34">
        <v>3</v>
      </c>
      <c r="C6" s="157"/>
      <c r="D6" s="77" t="s">
        <v>29</v>
      </c>
      <c r="E6" s="88" t="s">
        <v>55</v>
      </c>
      <c r="F6" s="49" t="s">
        <v>76</v>
      </c>
      <c r="G6" s="49" t="s">
        <v>77</v>
      </c>
      <c r="H6" s="54">
        <v>3954</v>
      </c>
      <c r="I6" s="96">
        <v>0</v>
      </c>
      <c r="J6" s="81">
        <f t="shared" si="0"/>
        <v>0</v>
      </c>
      <c r="K6" s="82" t="str">
        <f t="shared" si="1"/>
        <v>OK</v>
      </c>
      <c r="L6" s="8"/>
      <c r="M6" s="8"/>
      <c r="N6" s="8"/>
      <c r="O6" s="8"/>
      <c r="P6" s="8"/>
      <c r="Q6" s="8"/>
      <c r="R6" s="8"/>
      <c r="S6" s="8"/>
      <c r="T6" s="8"/>
      <c r="U6" s="69"/>
      <c r="V6" s="69"/>
      <c r="W6" s="69"/>
      <c r="X6" s="69"/>
      <c r="Y6" s="69"/>
      <c r="Z6" s="8"/>
    </row>
    <row r="7" spans="1:26" ht="39.950000000000003" customHeight="1" x14ac:dyDescent="0.25">
      <c r="A7" s="159"/>
      <c r="B7" s="37">
        <v>4</v>
      </c>
      <c r="C7" s="157"/>
      <c r="D7" s="77" t="s">
        <v>30</v>
      </c>
      <c r="E7" s="88" t="s">
        <v>56</v>
      </c>
      <c r="F7" s="48" t="s">
        <v>76</v>
      </c>
      <c r="G7" s="49" t="s">
        <v>77</v>
      </c>
      <c r="H7" s="31">
        <v>5272</v>
      </c>
      <c r="I7" s="96">
        <v>30</v>
      </c>
      <c r="J7" s="81">
        <f t="shared" si="0"/>
        <v>30</v>
      </c>
      <c r="K7" s="82" t="str">
        <f t="shared" si="1"/>
        <v>OK</v>
      </c>
      <c r="L7" s="8"/>
      <c r="M7" s="8"/>
      <c r="N7" s="8"/>
      <c r="O7" s="8"/>
      <c r="P7" s="8"/>
      <c r="Q7" s="8"/>
      <c r="R7" s="8"/>
      <c r="S7" s="8"/>
      <c r="T7" s="8"/>
      <c r="U7" s="69"/>
      <c r="V7" s="69"/>
      <c r="W7" s="69"/>
      <c r="X7" s="69"/>
      <c r="Y7" s="69"/>
      <c r="Z7" s="8"/>
    </row>
    <row r="8" spans="1:26" ht="39.950000000000003" customHeight="1" x14ac:dyDescent="0.25">
      <c r="A8" s="160"/>
      <c r="B8" s="34">
        <v>5</v>
      </c>
      <c r="C8" s="141"/>
      <c r="D8" s="78" t="s">
        <v>31</v>
      </c>
      <c r="E8" s="89" t="s">
        <v>57</v>
      </c>
      <c r="F8" s="55" t="s">
        <v>76</v>
      </c>
      <c r="G8" s="56" t="s">
        <v>77</v>
      </c>
      <c r="H8" s="32">
        <v>1134.4000000000001</v>
      </c>
      <c r="I8" s="96">
        <v>0</v>
      </c>
      <c r="J8" s="81">
        <f t="shared" si="0"/>
        <v>0</v>
      </c>
      <c r="K8" s="82" t="str">
        <f t="shared" si="1"/>
        <v>OK</v>
      </c>
      <c r="L8" s="8"/>
      <c r="M8" s="8"/>
      <c r="N8" s="8"/>
      <c r="O8" s="8"/>
      <c r="P8" s="8"/>
      <c r="Q8" s="8"/>
      <c r="R8" s="8"/>
      <c r="S8" s="8"/>
      <c r="T8" s="8"/>
      <c r="U8" s="69"/>
      <c r="V8" s="69"/>
      <c r="W8" s="69"/>
      <c r="X8" s="69"/>
      <c r="Y8" s="69"/>
      <c r="Z8" s="8"/>
    </row>
    <row r="9" spans="1:26" ht="39.950000000000003" customHeight="1" x14ac:dyDescent="0.25">
      <c r="A9" s="47">
        <v>3</v>
      </c>
      <c r="B9" s="34">
        <v>7</v>
      </c>
      <c r="C9" s="57" t="s">
        <v>80</v>
      </c>
      <c r="D9" s="58" t="s">
        <v>32</v>
      </c>
      <c r="E9" s="90" t="s">
        <v>58</v>
      </c>
      <c r="F9" s="60" t="s">
        <v>76</v>
      </c>
      <c r="G9" s="59" t="s">
        <v>77</v>
      </c>
      <c r="H9" s="31">
        <v>725</v>
      </c>
      <c r="I9" s="96">
        <v>0</v>
      </c>
      <c r="J9" s="81">
        <f t="shared" si="0"/>
        <v>0</v>
      </c>
      <c r="K9" s="82" t="str">
        <f t="shared" si="1"/>
        <v>OK</v>
      </c>
      <c r="L9" s="8"/>
      <c r="M9" s="28"/>
      <c r="N9" s="8"/>
      <c r="O9" s="8"/>
      <c r="P9" s="8"/>
      <c r="Q9" s="8"/>
      <c r="R9" s="8"/>
      <c r="S9" s="8"/>
      <c r="T9" s="8"/>
      <c r="U9" s="69"/>
      <c r="V9" s="69"/>
      <c r="W9" s="69"/>
      <c r="X9" s="69"/>
      <c r="Y9" s="69"/>
      <c r="Z9" s="8"/>
    </row>
    <row r="10" spans="1:26" ht="39.950000000000003" customHeight="1" x14ac:dyDescent="0.25">
      <c r="A10" s="30">
        <v>4</v>
      </c>
      <c r="B10" s="37">
        <v>8</v>
      </c>
      <c r="C10" s="57" t="s">
        <v>80</v>
      </c>
      <c r="D10" s="66" t="s">
        <v>33</v>
      </c>
      <c r="E10" s="91" t="s">
        <v>59</v>
      </c>
      <c r="F10" s="67" t="s">
        <v>76</v>
      </c>
      <c r="G10" s="68" t="s">
        <v>77</v>
      </c>
      <c r="H10" s="31">
        <v>1983.33</v>
      </c>
      <c r="I10" s="96">
        <v>0</v>
      </c>
      <c r="J10" s="81">
        <f t="shared" si="0"/>
        <v>0</v>
      </c>
      <c r="K10" s="82" t="str">
        <f t="shared" si="1"/>
        <v>OK</v>
      </c>
      <c r="L10" s="69"/>
      <c r="M10" s="70"/>
      <c r="N10" s="69"/>
      <c r="O10" s="69"/>
      <c r="P10" s="69"/>
      <c r="Q10" s="69"/>
      <c r="R10" s="69"/>
      <c r="S10" s="69"/>
      <c r="T10" s="69"/>
      <c r="U10" s="69"/>
      <c r="V10" s="69"/>
      <c r="W10" s="69"/>
      <c r="X10" s="69"/>
      <c r="Y10" s="69"/>
      <c r="Z10" s="69"/>
    </row>
    <row r="11" spans="1:26" ht="49.5" customHeight="1" x14ac:dyDescent="0.25">
      <c r="A11" s="30">
        <v>6</v>
      </c>
      <c r="B11" s="37">
        <v>10</v>
      </c>
      <c r="C11" s="65" t="s">
        <v>81</v>
      </c>
      <c r="D11" s="66" t="s">
        <v>34</v>
      </c>
      <c r="E11" s="91" t="s">
        <v>60</v>
      </c>
      <c r="F11" s="67" t="s">
        <v>76</v>
      </c>
      <c r="G11" s="68" t="s">
        <v>77</v>
      </c>
      <c r="H11" s="31">
        <v>948</v>
      </c>
      <c r="I11" s="96">
        <v>0</v>
      </c>
      <c r="J11" s="81">
        <f t="shared" si="0"/>
        <v>0</v>
      </c>
      <c r="K11" s="82" t="str">
        <f t="shared" si="1"/>
        <v>OK</v>
      </c>
      <c r="L11" s="69"/>
      <c r="M11" s="70"/>
      <c r="N11" s="69"/>
      <c r="O11" s="69"/>
      <c r="P11" s="69"/>
      <c r="Q11" s="69"/>
      <c r="R11" s="69"/>
      <c r="S11" s="69"/>
      <c r="T11" s="69"/>
      <c r="U11" s="69"/>
      <c r="V11" s="69"/>
      <c r="W11" s="69"/>
      <c r="X11" s="69"/>
      <c r="Y11" s="69"/>
      <c r="Z11" s="69"/>
    </row>
    <row r="12" spans="1:26" ht="39.950000000000003" customHeight="1" x14ac:dyDescent="0.25">
      <c r="A12" s="47">
        <v>7</v>
      </c>
      <c r="B12" s="34">
        <v>11</v>
      </c>
      <c r="C12" s="65" t="s">
        <v>82</v>
      </c>
      <c r="D12" s="66" t="s">
        <v>35</v>
      </c>
      <c r="E12" s="91" t="s">
        <v>61</v>
      </c>
      <c r="F12" s="67" t="s">
        <v>76</v>
      </c>
      <c r="G12" s="68" t="s">
        <v>77</v>
      </c>
      <c r="H12" s="31">
        <v>2316.66</v>
      </c>
      <c r="I12" s="96">
        <v>1</v>
      </c>
      <c r="J12" s="81">
        <f t="shared" si="0"/>
        <v>1</v>
      </c>
      <c r="K12" s="82" t="str">
        <f t="shared" si="1"/>
        <v>OK</v>
      </c>
      <c r="L12" s="69"/>
      <c r="M12" s="70"/>
      <c r="N12" s="69"/>
      <c r="O12" s="69"/>
      <c r="P12" s="69"/>
      <c r="Q12" s="69"/>
      <c r="R12" s="69"/>
      <c r="S12" s="69"/>
      <c r="T12" s="69"/>
      <c r="U12" s="69"/>
      <c r="V12" s="69"/>
      <c r="W12" s="69"/>
      <c r="X12" s="69"/>
      <c r="Y12" s="69"/>
      <c r="Z12" s="69"/>
    </row>
    <row r="13" spans="1:26" ht="39.950000000000003" customHeight="1" x14ac:dyDescent="0.25">
      <c r="A13" s="30">
        <v>8</v>
      </c>
      <c r="B13" s="37">
        <v>12</v>
      </c>
      <c r="C13" s="65" t="s">
        <v>83</v>
      </c>
      <c r="D13" s="66" t="s">
        <v>36</v>
      </c>
      <c r="E13" s="91" t="s">
        <v>62</v>
      </c>
      <c r="F13" s="67" t="s">
        <v>76</v>
      </c>
      <c r="G13" s="68" t="s">
        <v>77</v>
      </c>
      <c r="H13" s="31">
        <v>3230</v>
      </c>
      <c r="I13" s="96">
        <v>20</v>
      </c>
      <c r="J13" s="81">
        <f t="shared" si="0"/>
        <v>20</v>
      </c>
      <c r="K13" s="82" t="str">
        <f t="shared" si="1"/>
        <v>OK</v>
      </c>
      <c r="L13" s="69"/>
      <c r="M13" s="70"/>
      <c r="N13" s="69"/>
      <c r="O13" s="69"/>
      <c r="P13" s="69"/>
      <c r="Q13" s="69"/>
      <c r="R13" s="69"/>
      <c r="S13" s="69"/>
      <c r="T13" s="69"/>
      <c r="U13" s="69"/>
      <c r="V13" s="69"/>
      <c r="W13" s="69"/>
      <c r="X13" s="69"/>
      <c r="Y13" s="69"/>
      <c r="Z13" s="69"/>
    </row>
    <row r="14" spans="1:26" ht="51.75" customHeight="1" x14ac:dyDescent="0.25">
      <c r="A14" s="47">
        <v>9</v>
      </c>
      <c r="B14" s="34">
        <v>13</v>
      </c>
      <c r="C14" s="65" t="s">
        <v>84</v>
      </c>
      <c r="D14" s="66" t="s">
        <v>37</v>
      </c>
      <c r="E14" s="91" t="s">
        <v>63</v>
      </c>
      <c r="F14" s="67" t="s">
        <v>76</v>
      </c>
      <c r="G14" s="68" t="s">
        <v>77</v>
      </c>
      <c r="H14" s="31">
        <v>65900</v>
      </c>
      <c r="I14" s="96">
        <v>0</v>
      </c>
      <c r="J14" s="81">
        <f t="shared" si="0"/>
        <v>0</v>
      </c>
      <c r="K14" s="82" t="str">
        <f t="shared" si="1"/>
        <v>OK</v>
      </c>
      <c r="L14" s="69"/>
      <c r="M14" s="70"/>
      <c r="N14" s="69"/>
      <c r="O14" s="69"/>
      <c r="P14" s="69"/>
      <c r="Q14" s="69"/>
      <c r="R14" s="69"/>
      <c r="S14" s="69"/>
      <c r="T14" s="69"/>
      <c r="U14" s="69"/>
      <c r="V14" s="69"/>
      <c r="W14" s="69"/>
      <c r="X14" s="69"/>
      <c r="Y14" s="69"/>
      <c r="Z14" s="69"/>
    </row>
    <row r="15" spans="1:26" ht="39.950000000000003" customHeight="1" x14ac:dyDescent="0.25">
      <c r="A15" s="30">
        <v>10</v>
      </c>
      <c r="B15" s="37">
        <v>14</v>
      </c>
      <c r="C15" s="57" t="s">
        <v>80</v>
      </c>
      <c r="D15" s="66" t="s">
        <v>38</v>
      </c>
      <c r="E15" s="91" t="s">
        <v>64</v>
      </c>
      <c r="F15" s="67" t="s">
        <v>76</v>
      </c>
      <c r="G15" s="68" t="s">
        <v>77</v>
      </c>
      <c r="H15" s="31">
        <v>17332</v>
      </c>
      <c r="I15" s="96">
        <v>0</v>
      </c>
      <c r="J15" s="81">
        <f t="shared" si="0"/>
        <v>0</v>
      </c>
      <c r="K15" s="82" t="str">
        <f t="shared" si="1"/>
        <v>OK</v>
      </c>
      <c r="L15" s="69"/>
      <c r="M15" s="70"/>
      <c r="N15" s="69"/>
      <c r="O15" s="69"/>
      <c r="P15" s="69"/>
      <c r="Q15" s="69"/>
      <c r="R15" s="69"/>
      <c r="S15" s="69"/>
      <c r="T15" s="69"/>
      <c r="U15" s="69"/>
      <c r="V15" s="69"/>
      <c r="W15" s="69"/>
      <c r="X15" s="69"/>
      <c r="Y15" s="69"/>
      <c r="Z15" s="69"/>
    </row>
    <row r="16" spans="1:26" ht="39.950000000000003" customHeight="1" x14ac:dyDescent="0.25">
      <c r="A16" s="47">
        <v>11</v>
      </c>
      <c r="B16" s="34">
        <v>15</v>
      </c>
      <c r="C16" s="57" t="s">
        <v>80</v>
      </c>
      <c r="D16" s="66" t="s">
        <v>39</v>
      </c>
      <c r="E16" s="91" t="s">
        <v>65</v>
      </c>
      <c r="F16" s="67" t="s">
        <v>76</v>
      </c>
      <c r="G16" s="68" t="s">
        <v>77</v>
      </c>
      <c r="H16" s="31">
        <v>130000</v>
      </c>
      <c r="I16" s="96">
        <v>0</v>
      </c>
      <c r="J16" s="81">
        <f t="shared" si="0"/>
        <v>0</v>
      </c>
      <c r="K16" s="82" t="str">
        <f t="shared" si="1"/>
        <v>OK</v>
      </c>
      <c r="L16" s="69"/>
      <c r="M16" s="70"/>
      <c r="N16" s="69"/>
      <c r="O16" s="69"/>
      <c r="P16" s="69"/>
      <c r="Q16" s="69"/>
      <c r="R16" s="69"/>
      <c r="S16" s="69"/>
      <c r="T16" s="69"/>
      <c r="U16" s="69"/>
      <c r="V16" s="69"/>
      <c r="W16" s="69"/>
      <c r="X16" s="69"/>
      <c r="Y16" s="69"/>
      <c r="Z16" s="69"/>
    </row>
    <row r="17" spans="1:26" ht="39.950000000000003" customHeight="1" x14ac:dyDescent="0.25">
      <c r="A17" s="136">
        <v>14</v>
      </c>
      <c r="B17" s="37">
        <v>18</v>
      </c>
      <c r="C17" s="139" t="s">
        <v>85</v>
      </c>
      <c r="D17" s="66" t="s">
        <v>40</v>
      </c>
      <c r="E17" s="91" t="s">
        <v>66</v>
      </c>
      <c r="F17" s="67" t="s">
        <v>76</v>
      </c>
      <c r="G17" s="68" t="s">
        <v>77</v>
      </c>
      <c r="H17" s="31">
        <v>17500</v>
      </c>
      <c r="I17" s="96">
        <v>0</v>
      </c>
      <c r="J17" s="81">
        <f t="shared" si="0"/>
        <v>0</v>
      </c>
      <c r="K17" s="82" t="str">
        <f t="shared" si="1"/>
        <v>OK</v>
      </c>
      <c r="L17" s="69"/>
      <c r="M17" s="70"/>
      <c r="N17" s="69"/>
      <c r="O17" s="69"/>
      <c r="P17" s="69"/>
      <c r="Q17" s="69"/>
      <c r="R17" s="69"/>
      <c r="S17" s="69"/>
      <c r="T17" s="69"/>
      <c r="U17" s="69"/>
      <c r="V17" s="69"/>
      <c r="W17" s="69"/>
      <c r="X17" s="69"/>
      <c r="Y17" s="69"/>
      <c r="Z17" s="69"/>
    </row>
    <row r="18" spans="1:26" ht="39.950000000000003" customHeight="1" x14ac:dyDescent="0.25">
      <c r="A18" s="137"/>
      <c r="B18" s="34">
        <v>19</v>
      </c>
      <c r="C18" s="140"/>
      <c r="D18" s="66" t="s">
        <v>41</v>
      </c>
      <c r="E18" s="91" t="s">
        <v>67</v>
      </c>
      <c r="F18" s="67" t="s">
        <v>76</v>
      </c>
      <c r="G18" s="68" t="s">
        <v>77</v>
      </c>
      <c r="H18" s="31">
        <v>6028</v>
      </c>
      <c r="I18" s="96">
        <v>0</v>
      </c>
      <c r="J18" s="81">
        <f t="shared" si="0"/>
        <v>0</v>
      </c>
      <c r="K18" s="82" t="str">
        <f t="shared" si="1"/>
        <v>OK</v>
      </c>
      <c r="L18" s="69"/>
      <c r="M18" s="70"/>
      <c r="N18" s="69"/>
      <c r="O18" s="69"/>
      <c r="P18" s="69"/>
      <c r="Q18" s="69"/>
      <c r="R18" s="69"/>
      <c r="S18" s="69"/>
      <c r="T18" s="69"/>
      <c r="U18" s="69"/>
      <c r="V18" s="69"/>
      <c r="W18" s="69"/>
      <c r="X18" s="69"/>
      <c r="Y18" s="69"/>
      <c r="Z18" s="69"/>
    </row>
    <row r="19" spans="1:26" ht="39.950000000000003" customHeight="1" x14ac:dyDescent="0.25">
      <c r="A19" s="137"/>
      <c r="B19" s="37">
        <v>20</v>
      </c>
      <c r="C19" s="140"/>
      <c r="D19" s="50" t="s">
        <v>42</v>
      </c>
      <c r="E19" s="92" t="s">
        <v>68</v>
      </c>
      <c r="F19" s="52" t="s">
        <v>76</v>
      </c>
      <c r="G19" s="51" t="s">
        <v>77</v>
      </c>
      <c r="H19" s="29">
        <v>8100</v>
      </c>
      <c r="I19" s="96">
        <v>0</v>
      </c>
      <c r="J19" s="81">
        <f t="shared" si="0"/>
        <v>0</v>
      </c>
      <c r="K19" s="82" t="str">
        <f t="shared" si="1"/>
        <v>OK</v>
      </c>
      <c r="L19" s="8"/>
      <c r="M19" s="8"/>
      <c r="N19" s="8"/>
      <c r="O19" s="8"/>
      <c r="P19" s="8"/>
      <c r="Q19" s="8"/>
      <c r="R19" s="8"/>
      <c r="S19" s="8"/>
      <c r="T19" s="8"/>
      <c r="U19" s="69"/>
      <c r="V19" s="69"/>
      <c r="W19" s="69"/>
      <c r="X19" s="69"/>
      <c r="Y19" s="69"/>
      <c r="Z19" s="8"/>
    </row>
    <row r="20" spans="1:26" ht="39.950000000000003" customHeight="1" x14ac:dyDescent="0.25">
      <c r="A20" s="137"/>
      <c r="B20" s="34">
        <v>21</v>
      </c>
      <c r="C20" s="140"/>
      <c r="D20" s="72" t="s">
        <v>43</v>
      </c>
      <c r="E20" s="93" t="s">
        <v>69</v>
      </c>
      <c r="F20" s="74" t="s">
        <v>76</v>
      </c>
      <c r="G20" s="73" t="s">
        <v>77</v>
      </c>
      <c r="H20" s="31">
        <v>6925.08</v>
      </c>
      <c r="I20" s="96">
        <v>0</v>
      </c>
      <c r="J20" s="81">
        <f t="shared" si="0"/>
        <v>0</v>
      </c>
      <c r="K20" s="82" t="str">
        <f t="shared" si="1"/>
        <v>OK</v>
      </c>
      <c r="L20" s="69"/>
      <c r="M20" s="69"/>
      <c r="N20" s="69"/>
      <c r="O20" s="69"/>
      <c r="P20" s="69"/>
      <c r="Q20" s="69"/>
      <c r="R20" s="69"/>
      <c r="S20" s="69"/>
      <c r="T20" s="69"/>
      <c r="U20" s="69"/>
      <c r="V20" s="69"/>
      <c r="W20" s="69"/>
      <c r="X20" s="69"/>
      <c r="Y20" s="69"/>
      <c r="Z20" s="69"/>
    </row>
    <row r="21" spans="1:26" ht="39.950000000000003" customHeight="1" x14ac:dyDescent="0.25">
      <c r="A21" s="138"/>
      <c r="B21" s="37">
        <v>22</v>
      </c>
      <c r="C21" s="141"/>
      <c r="D21" s="72" t="s">
        <v>44</v>
      </c>
      <c r="E21" s="93" t="s">
        <v>70</v>
      </c>
      <c r="F21" s="74" t="s">
        <v>76</v>
      </c>
      <c r="G21" s="73" t="s">
        <v>77</v>
      </c>
      <c r="H21" s="31">
        <v>6762.77</v>
      </c>
      <c r="I21" s="96">
        <v>0</v>
      </c>
      <c r="J21" s="81">
        <f t="shared" si="0"/>
        <v>0</v>
      </c>
      <c r="K21" s="82" t="str">
        <f t="shared" si="1"/>
        <v>OK</v>
      </c>
      <c r="L21" s="69"/>
      <c r="M21" s="69"/>
      <c r="N21" s="69"/>
      <c r="O21" s="69"/>
      <c r="P21" s="69"/>
      <c r="Q21" s="69"/>
      <c r="R21" s="69"/>
      <c r="S21" s="69"/>
      <c r="T21" s="69"/>
      <c r="U21" s="69"/>
      <c r="V21" s="69"/>
      <c r="W21" s="69"/>
      <c r="X21" s="69"/>
      <c r="Y21" s="69"/>
      <c r="Z21" s="69"/>
    </row>
    <row r="22" spans="1:26" ht="39.950000000000003" customHeight="1" x14ac:dyDescent="0.25">
      <c r="A22" s="47">
        <v>15</v>
      </c>
      <c r="B22" s="34">
        <v>23</v>
      </c>
      <c r="C22" s="57" t="s">
        <v>80</v>
      </c>
      <c r="D22" s="72" t="s">
        <v>45</v>
      </c>
      <c r="E22" s="93" t="s">
        <v>71</v>
      </c>
      <c r="F22" s="74" t="s">
        <v>76</v>
      </c>
      <c r="G22" s="73" t="s">
        <v>77</v>
      </c>
      <c r="H22" s="31">
        <v>30100</v>
      </c>
      <c r="I22" s="96">
        <v>0</v>
      </c>
      <c r="J22" s="81">
        <f t="shared" si="0"/>
        <v>0</v>
      </c>
      <c r="K22" s="82" t="str">
        <f t="shared" si="1"/>
        <v>OK</v>
      </c>
      <c r="L22" s="69"/>
      <c r="M22" s="69"/>
      <c r="N22" s="69"/>
      <c r="O22" s="69"/>
      <c r="P22" s="69"/>
      <c r="Q22" s="69"/>
      <c r="R22" s="69"/>
      <c r="S22" s="69"/>
      <c r="T22" s="69"/>
      <c r="U22" s="69"/>
      <c r="V22" s="69"/>
      <c r="W22" s="69"/>
      <c r="X22" s="69"/>
      <c r="Y22" s="69"/>
      <c r="Z22" s="69"/>
    </row>
    <row r="23" spans="1:26" ht="49.5" customHeight="1" x14ac:dyDescent="0.25">
      <c r="A23" s="47">
        <v>16</v>
      </c>
      <c r="B23" s="37">
        <v>24</v>
      </c>
      <c r="C23" s="71" t="s">
        <v>86</v>
      </c>
      <c r="D23" s="72" t="s">
        <v>46</v>
      </c>
      <c r="E23" s="93" t="s">
        <v>72</v>
      </c>
      <c r="F23" s="74" t="s">
        <v>76</v>
      </c>
      <c r="G23" s="73" t="s">
        <v>77</v>
      </c>
      <c r="H23" s="31">
        <v>3239.6</v>
      </c>
      <c r="I23" s="96">
        <v>0</v>
      </c>
      <c r="J23" s="81">
        <f t="shared" si="0"/>
        <v>0</v>
      </c>
      <c r="K23" s="82" t="str">
        <f t="shared" si="1"/>
        <v>OK</v>
      </c>
      <c r="L23" s="69"/>
      <c r="M23" s="69"/>
      <c r="N23" s="69"/>
      <c r="O23" s="69"/>
      <c r="P23" s="69"/>
      <c r="Q23" s="69"/>
      <c r="R23" s="69"/>
      <c r="S23" s="69"/>
      <c r="T23" s="69"/>
      <c r="U23" s="69"/>
      <c r="V23" s="69"/>
      <c r="W23" s="69"/>
      <c r="X23" s="69"/>
      <c r="Y23" s="69"/>
      <c r="Z23" s="69"/>
    </row>
    <row r="24" spans="1:26" ht="39.950000000000003" customHeight="1" x14ac:dyDescent="0.25">
      <c r="A24" s="47">
        <v>18</v>
      </c>
      <c r="B24" s="37">
        <v>26</v>
      </c>
      <c r="C24" s="57" t="s">
        <v>80</v>
      </c>
      <c r="D24" s="72" t="s">
        <v>47</v>
      </c>
      <c r="E24" s="93" t="s">
        <v>73</v>
      </c>
      <c r="F24" s="74" t="s">
        <v>76</v>
      </c>
      <c r="G24" s="73" t="s">
        <v>77</v>
      </c>
      <c r="H24" s="31">
        <v>2140.61</v>
      </c>
      <c r="I24" s="96">
        <v>0</v>
      </c>
      <c r="J24" s="81">
        <f t="shared" si="0"/>
        <v>0</v>
      </c>
      <c r="K24" s="82" t="str">
        <f t="shared" si="1"/>
        <v>OK</v>
      </c>
      <c r="L24" s="69"/>
      <c r="M24" s="69"/>
      <c r="N24" s="69"/>
      <c r="O24" s="69"/>
      <c r="P24" s="69"/>
      <c r="Q24" s="69"/>
      <c r="R24" s="69"/>
      <c r="S24" s="69"/>
      <c r="T24" s="69"/>
      <c r="U24" s="69"/>
      <c r="V24" s="69"/>
      <c r="W24" s="69"/>
      <c r="X24" s="69"/>
      <c r="Y24" s="69"/>
      <c r="Z24" s="69"/>
    </row>
    <row r="25" spans="1:26" ht="39.950000000000003" customHeight="1" x14ac:dyDescent="0.25">
      <c r="A25" s="47">
        <v>19</v>
      </c>
      <c r="B25" s="34">
        <v>27</v>
      </c>
      <c r="C25" s="65" t="s">
        <v>82</v>
      </c>
      <c r="D25" s="72" t="s">
        <v>48</v>
      </c>
      <c r="E25" s="93" t="s">
        <v>74</v>
      </c>
      <c r="F25" s="74" t="s">
        <v>76</v>
      </c>
      <c r="G25" s="73" t="s">
        <v>77</v>
      </c>
      <c r="H25" s="31">
        <v>4749.99</v>
      </c>
      <c r="I25" s="96">
        <v>0</v>
      </c>
      <c r="J25" s="81">
        <f t="shared" si="0"/>
        <v>0</v>
      </c>
      <c r="K25" s="82" t="str">
        <f t="shared" si="1"/>
        <v>OK</v>
      </c>
      <c r="L25" s="69"/>
      <c r="M25" s="69"/>
      <c r="N25" s="69"/>
      <c r="O25" s="69"/>
      <c r="P25" s="69"/>
      <c r="Q25" s="69"/>
      <c r="R25" s="69"/>
      <c r="S25" s="69"/>
      <c r="T25" s="69"/>
      <c r="U25" s="69"/>
      <c r="V25" s="69"/>
      <c r="W25" s="69"/>
      <c r="X25" s="69"/>
      <c r="Y25" s="69"/>
      <c r="Z25" s="69"/>
    </row>
    <row r="26" spans="1:26" ht="39.950000000000003" customHeight="1" x14ac:dyDescent="0.25">
      <c r="A26" s="136">
        <v>20</v>
      </c>
      <c r="B26" s="37">
        <v>28</v>
      </c>
      <c r="C26" s="142" t="s">
        <v>87</v>
      </c>
      <c r="D26" s="72" t="s">
        <v>49</v>
      </c>
      <c r="E26" s="93" t="s">
        <v>75</v>
      </c>
      <c r="F26" s="74" t="s">
        <v>76</v>
      </c>
      <c r="G26" s="73" t="s">
        <v>77</v>
      </c>
      <c r="H26" s="31">
        <v>19713</v>
      </c>
      <c r="I26" s="96">
        <v>0</v>
      </c>
      <c r="J26" s="81">
        <f t="shared" si="0"/>
        <v>0</v>
      </c>
      <c r="K26" s="82" t="str">
        <f t="shared" si="1"/>
        <v>OK</v>
      </c>
      <c r="L26" s="69"/>
      <c r="M26" s="69"/>
      <c r="N26" s="69"/>
      <c r="O26" s="69"/>
      <c r="P26" s="69"/>
      <c r="Q26" s="69"/>
      <c r="R26" s="69"/>
      <c r="S26" s="69"/>
      <c r="T26" s="69"/>
      <c r="U26" s="69"/>
      <c r="V26" s="69"/>
      <c r="W26" s="69"/>
      <c r="X26" s="69"/>
      <c r="Y26" s="69"/>
      <c r="Z26" s="69"/>
    </row>
    <row r="27" spans="1:26" ht="39.950000000000003" customHeight="1" x14ac:dyDescent="0.25">
      <c r="A27" s="137"/>
      <c r="B27" s="34">
        <v>29</v>
      </c>
      <c r="C27" s="143"/>
      <c r="D27" s="72" t="s">
        <v>50</v>
      </c>
      <c r="E27" s="93" t="s">
        <v>75</v>
      </c>
      <c r="F27" s="74" t="s">
        <v>76</v>
      </c>
      <c r="G27" s="73" t="s">
        <v>77</v>
      </c>
      <c r="H27" s="31">
        <v>19713</v>
      </c>
      <c r="I27" s="96">
        <v>0</v>
      </c>
      <c r="J27" s="81">
        <f t="shared" si="0"/>
        <v>0</v>
      </c>
      <c r="K27" s="82" t="str">
        <f t="shared" si="1"/>
        <v>OK</v>
      </c>
      <c r="L27" s="69"/>
      <c r="M27" s="69"/>
      <c r="N27" s="69"/>
      <c r="O27" s="69"/>
      <c r="P27" s="69"/>
      <c r="Q27" s="69"/>
      <c r="R27" s="69"/>
      <c r="S27" s="69"/>
      <c r="T27" s="69"/>
      <c r="U27" s="69"/>
      <c r="V27" s="69"/>
      <c r="W27" s="69"/>
      <c r="X27" s="69"/>
      <c r="Y27" s="69"/>
      <c r="Z27" s="69"/>
    </row>
    <row r="28" spans="1:26" ht="39.950000000000003" customHeight="1" x14ac:dyDescent="0.25">
      <c r="A28" s="137"/>
      <c r="B28" s="37">
        <v>30</v>
      </c>
      <c r="C28" s="143"/>
      <c r="D28" s="72" t="s">
        <v>51</v>
      </c>
      <c r="E28" s="93" t="s">
        <v>75</v>
      </c>
      <c r="F28" s="74" t="s">
        <v>76</v>
      </c>
      <c r="G28" s="73" t="s">
        <v>77</v>
      </c>
      <c r="H28" s="31">
        <v>26239</v>
      </c>
      <c r="I28" s="96">
        <v>0</v>
      </c>
      <c r="J28" s="81">
        <f t="shared" si="0"/>
        <v>0</v>
      </c>
      <c r="K28" s="82" t="str">
        <f t="shared" si="1"/>
        <v>OK</v>
      </c>
      <c r="L28" s="69"/>
      <c r="M28" s="69"/>
      <c r="N28" s="69"/>
      <c r="O28" s="69"/>
      <c r="P28" s="69"/>
      <c r="Q28" s="69"/>
      <c r="R28" s="69"/>
      <c r="S28" s="69"/>
      <c r="T28" s="69"/>
      <c r="U28" s="69"/>
      <c r="V28" s="69"/>
      <c r="W28" s="69"/>
      <c r="X28" s="69"/>
      <c r="Y28" s="69"/>
      <c r="Z28" s="69"/>
    </row>
    <row r="29" spans="1:26" ht="27.95" customHeight="1" x14ac:dyDescent="0.25">
      <c r="A29" s="138"/>
      <c r="B29" s="61">
        <v>31</v>
      </c>
      <c r="C29" s="144"/>
      <c r="D29" s="50" t="s">
        <v>52</v>
      </c>
      <c r="E29" s="92" t="s">
        <v>75</v>
      </c>
      <c r="F29" s="62" t="s">
        <v>76</v>
      </c>
      <c r="G29" s="63" t="s">
        <v>77</v>
      </c>
      <c r="H29" s="64">
        <v>63503</v>
      </c>
      <c r="I29" s="96">
        <v>0</v>
      </c>
      <c r="J29" s="81">
        <f t="shared" si="0"/>
        <v>0</v>
      </c>
      <c r="K29" s="82" t="str">
        <f t="shared" si="1"/>
        <v>OK</v>
      </c>
      <c r="L29" s="8"/>
      <c r="M29" s="8"/>
      <c r="N29" s="8"/>
      <c r="O29" s="8"/>
      <c r="P29" s="8"/>
      <c r="Q29" s="8"/>
      <c r="R29" s="8"/>
      <c r="S29" s="8"/>
      <c r="T29" s="8"/>
      <c r="U29" s="69"/>
      <c r="V29" s="69"/>
      <c r="W29" s="69"/>
      <c r="X29" s="69"/>
      <c r="Y29" s="69"/>
      <c r="Z29" s="8"/>
    </row>
    <row r="30" spans="1:26" s="46" customFormat="1" ht="15.75" x14ac:dyDescent="0.25">
      <c r="A30" s="40"/>
      <c r="B30" s="40"/>
      <c r="C30" s="94"/>
      <c r="D30" s="41"/>
      <c r="E30" s="42"/>
      <c r="F30" s="42"/>
      <c r="G30" s="42"/>
      <c r="H30" s="43"/>
      <c r="I30" s="97">
        <f>SUM(I4:I29)</f>
        <v>54</v>
      </c>
      <c r="J30" s="79">
        <f>SUM(J4:J29)</f>
        <v>54</v>
      </c>
      <c r="K30" s="44"/>
      <c r="L30" s="45">
        <f t="shared" ref="L30:T30" si="2">SUMPRODUCT($H$4:$H$29,L4:L29)</f>
        <v>0</v>
      </c>
      <c r="M30" s="45">
        <f t="shared" si="2"/>
        <v>0</v>
      </c>
      <c r="N30" s="45">
        <f t="shared" si="2"/>
        <v>0</v>
      </c>
      <c r="O30" s="45">
        <f t="shared" si="2"/>
        <v>0</v>
      </c>
      <c r="P30" s="45">
        <f t="shared" si="2"/>
        <v>0</v>
      </c>
      <c r="Q30" s="45">
        <f t="shared" si="2"/>
        <v>0</v>
      </c>
      <c r="R30" s="45">
        <f t="shared" si="2"/>
        <v>0</v>
      </c>
      <c r="S30" s="45">
        <f t="shared" si="2"/>
        <v>0</v>
      </c>
      <c r="T30" s="45">
        <f t="shared" si="2"/>
        <v>0</v>
      </c>
      <c r="U30" s="45"/>
      <c r="V30" s="45"/>
      <c r="W30" s="45"/>
      <c r="X30" s="45"/>
      <c r="Y30" s="45"/>
      <c r="Z30" s="45">
        <f>SUMPRODUCT($H$4:$H$29,Z4:Z29)</f>
        <v>0</v>
      </c>
    </row>
    <row r="31" spans="1:26" ht="15.75" thickBot="1" x14ac:dyDescent="0.3">
      <c r="M31" s="27"/>
    </row>
    <row r="32" spans="1:26" ht="15.75" thickBot="1" x14ac:dyDescent="0.3">
      <c r="C32" s="145" t="s">
        <v>104</v>
      </c>
      <c r="D32" s="146"/>
      <c r="E32" s="146"/>
      <c r="F32" s="146"/>
      <c r="G32" s="146"/>
      <c r="H32" s="147"/>
    </row>
  </sheetData>
  <autoFilter ref="A3:Z30" xr:uid="{00000000-0001-0000-0000-000000000000}"/>
  <mergeCells count="27">
    <mergeCell ref="N1:N2"/>
    <mergeCell ref="A2:H2"/>
    <mergeCell ref="I2:K2"/>
    <mergeCell ref="A1:C1"/>
    <mergeCell ref="D1:H1"/>
    <mergeCell ref="I1:K1"/>
    <mergeCell ref="L1:L2"/>
    <mergeCell ref="M1:M2"/>
    <mergeCell ref="Z1:Z2"/>
    <mergeCell ref="O1:O2"/>
    <mergeCell ref="P1:P2"/>
    <mergeCell ref="Q1:Q2"/>
    <mergeCell ref="R1:R2"/>
    <mergeCell ref="S1:S2"/>
    <mergeCell ref="T1:T2"/>
    <mergeCell ref="U1:U2"/>
    <mergeCell ref="V1:V2"/>
    <mergeCell ref="W1:W2"/>
    <mergeCell ref="X1:X2"/>
    <mergeCell ref="Y1:Y2"/>
    <mergeCell ref="C32:H32"/>
    <mergeCell ref="A4:A8"/>
    <mergeCell ref="C4:C8"/>
    <mergeCell ref="A17:A21"/>
    <mergeCell ref="C17:C21"/>
    <mergeCell ref="A26:A29"/>
    <mergeCell ref="C26:C29"/>
  </mergeCells>
  <conditionalFormatting sqref="L4:Z29">
    <cfRule type="cellIs" dxfId="49" priority="3" stopIfTrue="1" operator="greaterThan">
      <formula>0</formula>
    </cfRule>
    <cfRule type="cellIs" dxfId="48" priority="4" stopIfTrue="1" operator="greaterThan">
      <formula>0</formula>
    </cfRule>
    <cfRule type="cellIs" dxfId="47" priority="5" stopIfTrue="1" operator="greaterThan">
      <formula>0</formula>
    </cfRule>
  </conditionalFormatting>
  <conditionalFormatting sqref="J4:J29">
    <cfRule type="cellIs" dxfId="46" priority="1" operator="lessThan">
      <formula>0</formula>
    </cfRule>
    <cfRule type="cellIs" dxfId="45" priority="2" operator="lessThan">
      <formula>0</formula>
    </cfRule>
  </conditionalFormatting>
  <pageMargins left="0.74791666666666667" right="0.74791666666666667" top="0.98402777777777772" bottom="0.98402777777777772" header="0.51180555555555551" footer="0.51180555555555551"/>
  <pageSetup paperSize="9" firstPageNumber="0" orientation="landscape" horizontalDpi="300" verticalDpi="300" r:id="rId1"/>
  <headerFooter alignWithMargins="0"/>
  <drawing r:id="rId2"/>
  <legacyDrawing r:id="rId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B29C0D-0D9D-414F-A8AA-97BBFFF7254B}">
  <dimension ref="A1:Z32"/>
  <sheetViews>
    <sheetView zoomScale="70" zoomScaleNormal="70" workbookViewId="0">
      <selection activeCell="D1" sqref="D1:H1"/>
    </sheetView>
  </sheetViews>
  <sheetFormatPr defaultColWidth="9.7109375" defaultRowHeight="15" x14ac:dyDescent="0.25"/>
  <cols>
    <col min="1" max="2" width="7.85546875" style="3" customWidth="1"/>
    <col min="3" max="3" width="29.42578125" style="95" customWidth="1"/>
    <col min="4" max="4" width="39.42578125" style="18" customWidth="1"/>
    <col min="5" max="5" width="26" style="19" customWidth="1"/>
    <col min="6" max="6" width="18.85546875" style="19" customWidth="1"/>
    <col min="7" max="7" width="16.28515625" style="19" customWidth="1"/>
    <col min="8" max="8" width="19.140625" style="2" customWidth="1"/>
    <col min="9" max="9" width="13.28515625" style="98" customWidth="1"/>
    <col min="10" max="10" width="12.85546875" style="20" customWidth="1"/>
    <col min="11" max="11" width="12.42578125" style="7" customWidth="1"/>
    <col min="12" max="12" width="15.140625" style="6" customWidth="1"/>
    <col min="13" max="13" width="13.42578125" style="6" customWidth="1"/>
    <col min="14" max="14" width="13.42578125" style="4" customWidth="1"/>
    <col min="15" max="15" width="14.140625" style="4" customWidth="1"/>
    <col min="16" max="16" width="14.140625" style="1" customWidth="1"/>
    <col min="17" max="17" width="14" style="1" bestFit="1" customWidth="1"/>
    <col min="18" max="18" width="14.140625" style="1" customWidth="1"/>
    <col min="19" max="19" width="14.42578125" style="5" customWidth="1"/>
    <col min="20" max="20" width="15.28515625" style="1" customWidth="1"/>
    <col min="21" max="22" width="14.42578125" style="1" customWidth="1"/>
    <col min="23" max="23" width="14.5703125" style="1" customWidth="1"/>
    <col min="24" max="24" width="14" style="1" customWidth="1"/>
    <col min="25" max="25" width="15" style="1" customWidth="1"/>
    <col min="26" max="26" width="14.85546875" style="1" customWidth="1"/>
    <col min="27" max="16384" width="9.7109375" style="1"/>
  </cols>
  <sheetData>
    <row r="1" spans="1:26" ht="38.25" customHeight="1" x14ac:dyDescent="0.25">
      <c r="A1" s="155" t="s">
        <v>78</v>
      </c>
      <c r="B1" s="155"/>
      <c r="C1" s="155"/>
      <c r="D1" s="155" t="s">
        <v>106</v>
      </c>
      <c r="E1" s="155"/>
      <c r="F1" s="155"/>
      <c r="G1" s="155"/>
      <c r="H1" s="155"/>
      <c r="I1" s="156" t="s">
        <v>23</v>
      </c>
      <c r="J1" s="156"/>
      <c r="K1" s="156"/>
      <c r="L1" s="148" t="s">
        <v>19</v>
      </c>
      <c r="M1" s="148" t="s">
        <v>19</v>
      </c>
      <c r="N1" s="148" t="s">
        <v>19</v>
      </c>
      <c r="O1" s="148" t="s">
        <v>19</v>
      </c>
      <c r="P1" s="148" t="s">
        <v>19</v>
      </c>
      <c r="Q1" s="148" t="s">
        <v>19</v>
      </c>
      <c r="R1" s="148" t="s">
        <v>19</v>
      </c>
      <c r="S1" s="148" t="s">
        <v>19</v>
      </c>
      <c r="T1" s="148" t="s">
        <v>19</v>
      </c>
      <c r="U1" s="148" t="s">
        <v>19</v>
      </c>
      <c r="V1" s="148" t="s">
        <v>19</v>
      </c>
      <c r="W1" s="148" t="s">
        <v>19</v>
      </c>
      <c r="X1" s="148" t="s">
        <v>19</v>
      </c>
      <c r="Y1" s="148" t="s">
        <v>19</v>
      </c>
      <c r="Z1" s="148" t="s">
        <v>19</v>
      </c>
    </row>
    <row r="2" spans="1:26" ht="33.75" customHeight="1" x14ac:dyDescent="0.25">
      <c r="A2" s="152" t="s">
        <v>92</v>
      </c>
      <c r="B2" s="153"/>
      <c r="C2" s="153"/>
      <c r="D2" s="153"/>
      <c r="E2" s="153"/>
      <c r="F2" s="153"/>
      <c r="G2" s="153"/>
      <c r="H2" s="154"/>
      <c r="I2" s="149" t="s">
        <v>22</v>
      </c>
      <c r="J2" s="150"/>
      <c r="K2" s="151"/>
      <c r="L2" s="148"/>
      <c r="M2" s="148"/>
      <c r="N2" s="148"/>
      <c r="O2" s="148"/>
      <c r="P2" s="148"/>
      <c r="Q2" s="148"/>
      <c r="R2" s="148"/>
      <c r="S2" s="148"/>
      <c r="T2" s="148"/>
      <c r="U2" s="148"/>
      <c r="V2" s="148"/>
      <c r="W2" s="148"/>
      <c r="X2" s="148"/>
      <c r="Y2" s="148"/>
      <c r="Z2" s="148"/>
    </row>
    <row r="3" spans="1:26" s="2" customFormat="1" ht="30" x14ac:dyDescent="0.2">
      <c r="A3" s="75" t="s">
        <v>4</v>
      </c>
      <c r="B3" s="75" t="s">
        <v>2</v>
      </c>
      <c r="C3" s="75" t="s">
        <v>15</v>
      </c>
      <c r="D3" s="75" t="s">
        <v>20</v>
      </c>
      <c r="E3" s="75" t="s">
        <v>25</v>
      </c>
      <c r="F3" s="75" t="s">
        <v>14</v>
      </c>
      <c r="G3" s="75" t="s">
        <v>3</v>
      </c>
      <c r="H3" s="80" t="s">
        <v>17</v>
      </c>
      <c r="I3" s="22" t="s">
        <v>21</v>
      </c>
      <c r="J3" s="23" t="s">
        <v>0</v>
      </c>
      <c r="K3" s="24" t="s">
        <v>1</v>
      </c>
      <c r="L3" s="17" t="s">
        <v>24</v>
      </c>
      <c r="M3" s="17" t="s">
        <v>24</v>
      </c>
      <c r="N3" s="17" t="s">
        <v>24</v>
      </c>
      <c r="O3" s="17" t="s">
        <v>24</v>
      </c>
      <c r="P3" s="17" t="s">
        <v>24</v>
      </c>
      <c r="Q3" s="17" t="s">
        <v>24</v>
      </c>
      <c r="R3" s="17" t="s">
        <v>24</v>
      </c>
      <c r="S3" s="17" t="s">
        <v>24</v>
      </c>
      <c r="T3" s="17" t="s">
        <v>24</v>
      </c>
      <c r="U3" s="17" t="s">
        <v>24</v>
      </c>
      <c r="V3" s="17" t="s">
        <v>24</v>
      </c>
      <c r="W3" s="17" t="s">
        <v>24</v>
      </c>
      <c r="X3" s="17" t="s">
        <v>24</v>
      </c>
      <c r="Y3" s="17" t="s">
        <v>24</v>
      </c>
      <c r="Z3" s="17" t="s">
        <v>24</v>
      </c>
    </row>
    <row r="4" spans="1:26" ht="39.950000000000003" customHeight="1" x14ac:dyDescent="0.25">
      <c r="A4" s="158">
        <v>1</v>
      </c>
      <c r="B4" s="34">
        <v>1</v>
      </c>
      <c r="C4" s="139" t="s">
        <v>79</v>
      </c>
      <c r="D4" s="76" t="s">
        <v>27</v>
      </c>
      <c r="E4" s="87" t="s">
        <v>53</v>
      </c>
      <c r="F4" s="35" t="s">
        <v>76</v>
      </c>
      <c r="G4" s="35" t="s">
        <v>77</v>
      </c>
      <c r="H4" s="36">
        <v>5826</v>
      </c>
      <c r="I4" s="96">
        <v>0</v>
      </c>
      <c r="J4" s="81">
        <f t="shared" ref="J4:J29" si="0">I4-(SUM(L4:Z4))</f>
        <v>0</v>
      </c>
      <c r="K4" s="82" t="str">
        <f>IF(J4&lt;0,"ATENÇÃO","OK")</f>
        <v>OK</v>
      </c>
      <c r="L4" s="8"/>
      <c r="M4" s="33"/>
      <c r="N4" s="8"/>
      <c r="O4" s="8"/>
      <c r="P4" s="8"/>
      <c r="Q4" s="8"/>
      <c r="R4" s="8"/>
      <c r="S4" s="8"/>
      <c r="T4" s="8"/>
      <c r="U4" s="69"/>
      <c r="V4" s="69"/>
      <c r="W4" s="69"/>
      <c r="X4" s="69"/>
      <c r="Y4" s="69"/>
      <c r="Z4" s="8"/>
    </row>
    <row r="5" spans="1:26" ht="39.950000000000003" customHeight="1" x14ac:dyDescent="0.25">
      <c r="A5" s="159"/>
      <c r="B5" s="37">
        <v>2</v>
      </c>
      <c r="C5" s="157"/>
      <c r="D5" s="76" t="s">
        <v>28</v>
      </c>
      <c r="E5" s="87" t="s">
        <v>54</v>
      </c>
      <c r="F5" s="38" t="s">
        <v>76</v>
      </c>
      <c r="G5" s="35" t="s">
        <v>77</v>
      </c>
      <c r="H5" s="39">
        <v>7768</v>
      </c>
      <c r="I5" s="96">
        <v>0</v>
      </c>
      <c r="J5" s="81">
        <f t="shared" si="0"/>
        <v>0</v>
      </c>
      <c r="K5" s="82" t="str">
        <f t="shared" ref="K5:K29" si="1">IF(J5&lt;0,"ATENÇÃO","OK")</f>
        <v>OK</v>
      </c>
      <c r="L5" s="8"/>
      <c r="M5" s="33"/>
      <c r="N5" s="8"/>
      <c r="O5" s="8"/>
      <c r="P5" s="8"/>
      <c r="Q5" s="8"/>
      <c r="R5" s="8"/>
      <c r="S5" s="8"/>
      <c r="T5" s="8"/>
      <c r="U5" s="69"/>
      <c r="V5" s="69"/>
      <c r="W5" s="69"/>
      <c r="X5" s="69"/>
      <c r="Y5" s="69"/>
      <c r="Z5" s="8"/>
    </row>
    <row r="6" spans="1:26" ht="39.950000000000003" customHeight="1" x14ac:dyDescent="0.25">
      <c r="A6" s="159"/>
      <c r="B6" s="34">
        <v>3</v>
      </c>
      <c r="C6" s="157"/>
      <c r="D6" s="77" t="s">
        <v>29</v>
      </c>
      <c r="E6" s="88" t="s">
        <v>55</v>
      </c>
      <c r="F6" s="49" t="s">
        <v>76</v>
      </c>
      <c r="G6" s="49" t="s">
        <v>77</v>
      </c>
      <c r="H6" s="54">
        <v>3954</v>
      </c>
      <c r="I6" s="96">
        <v>53</v>
      </c>
      <c r="J6" s="81">
        <f t="shared" si="0"/>
        <v>53</v>
      </c>
      <c r="K6" s="82" t="str">
        <f t="shared" si="1"/>
        <v>OK</v>
      </c>
      <c r="L6" s="8"/>
      <c r="M6" s="8"/>
      <c r="N6" s="8"/>
      <c r="O6" s="8"/>
      <c r="P6" s="8"/>
      <c r="Q6" s="8"/>
      <c r="R6" s="8"/>
      <c r="S6" s="8"/>
      <c r="T6" s="8"/>
      <c r="U6" s="69"/>
      <c r="V6" s="69"/>
      <c r="W6" s="69"/>
      <c r="X6" s="69"/>
      <c r="Y6" s="69"/>
      <c r="Z6" s="8"/>
    </row>
    <row r="7" spans="1:26" ht="39.950000000000003" customHeight="1" x14ac:dyDescent="0.25">
      <c r="A7" s="159"/>
      <c r="B7" s="37">
        <v>4</v>
      </c>
      <c r="C7" s="157"/>
      <c r="D7" s="77" t="s">
        <v>30</v>
      </c>
      <c r="E7" s="88" t="s">
        <v>56</v>
      </c>
      <c r="F7" s="48" t="s">
        <v>76</v>
      </c>
      <c r="G7" s="49" t="s">
        <v>77</v>
      </c>
      <c r="H7" s="31">
        <v>5272</v>
      </c>
      <c r="I7" s="96">
        <v>0</v>
      </c>
      <c r="J7" s="81">
        <f t="shared" si="0"/>
        <v>0</v>
      </c>
      <c r="K7" s="82" t="str">
        <f t="shared" si="1"/>
        <v>OK</v>
      </c>
      <c r="L7" s="8"/>
      <c r="M7" s="8"/>
      <c r="N7" s="8"/>
      <c r="O7" s="8"/>
      <c r="P7" s="8"/>
      <c r="Q7" s="8"/>
      <c r="R7" s="8"/>
      <c r="S7" s="8"/>
      <c r="T7" s="8"/>
      <c r="U7" s="69"/>
      <c r="V7" s="69"/>
      <c r="W7" s="69"/>
      <c r="X7" s="69"/>
      <c r="Y7" s="69"/>
      <c r="Z7" s="8"/>
    </row>
    <row r="8" spans="1:26" ht="39.950000000000003" customHeight="1" x14ac:dyDescent="0.25">
      <c r="A8" s="160"/>
      <c r="B8" s="34">
        <v>5</v>
      </c>
      <c r="C8" s="141"/>
      <c r="D8" s="78" t="s">
        <v>31</v>
      </c>
      <c r="E8" s="89" t="s">
        <v>57</v>
      </c>
      <c r="F8" s="55" t="s">
        <v>76</v>
      </c>
      <c r="G8" s="56" t="s">
        <v>77</v>
      </c>
      <c r="H8" s="32">
        <v>1134.4000000000001</v>
      </c>
      <c r="I8" s="96">
        <v>0</v>
      </c>
      <c r="J8" s="81">
        <f t="shared" si="0"/>
        <v>0</v>
      </c>
      <c r="K8" s="82" t="str">
        <f t="shared" si="1"/>
        <v>OK</v>
      </c>
      <c r="L8" s="8"/>
      <c r="M8" s="8"/>
      <c r="N8" s="8"/>
      <c r="O8" s="8"/>
      <c r="P8" s="8"/>
      <c r="Q8" s="8"/>
      <c r="R8" s="8"/>
      <c r="S8" s="8"/>
      <c r="T8" s="8"/>
      <c r="U8" s="69"/>
      <c r="V8" s="69"/>
      <c r="W8" s="69"/>
      <c r="X8" s="69"/>
      <c r="Y8" s="69"/>
      <c r="Z8" s="8"/>
    </row>
    <row r="9" spans="1:26" ht="39.950000000000003" customHeight="1" x14ac:dyDescent="0.25">
      <c r="A9" s="47">
        <v>3</v>
      </c>
      <c r="B9" s="34">
        <v>7</v>
      </c>
      <c r="C9" s="57" t="s">
        <v>80</v>
      </c>
      <c r="D9" s="58" t="s">
        <v>32</v>
      </c>
      <c r="E9" s="90" t="s">
        <v>58</v>
      </c>
      <c r="F9" s="60" t="s">
        <v>76</v>
      </c>
      <c r="G9" s="59" t="s">
        <v>77</v>
      </c>
      <c r="H9" s="31">
        <v>725</v>
      </c>
      <c r="I9" s="96">
        <v>0</v>
      </c>
      <c r="J9" s="81">
        <f t="shared" si="0"/>
        <v>0</v>
      </c>
      <c r="K9" s="82" t="str">
        <f t="shared" si="1"/>
        <v>OK</v>
      </c>
      <c r="L9" s="8"/>
      <c r="M9" s="28"/>
      <c r="N9" s="8"/>
      <c r="O9" s="8"/>
      <c r="P9" s="8"/>
      <c r="Q9" s="8"/>
      <c r="R9" s="8"/>
      <c r="S9" s="8"/>
      <c r="T9" s="8"/>
      <c r="U9" s="69"/>
      <c r="V9" s="69"/>
      <c r="W9" s="69"/>
      <c r="X9" s="69"/>
      <c r="Y9" s="69"/>
      <c r="Z9" s="8"/>
    </row>
    <row r="10" spans="1:26" ht="39.950000000000003" customHeight="1" x14ac:dyDescent="0.25">
      <c r="A10" s="30">
        <v>4</v>
      </c>
      <c r="B10" s="37">
        <v>8</v>
      </c>
      <c r="C10" s="57" t="s">
        <v>80</v>
      </c>
      <c r="D10" s="66" t="s">
        <v>33</v>
      </c>
      <c r="E10" s="91" t="s">
        <v>59</v>
      </c>
      <c r="F10" s="67" t="s">
        <v>76</v>
      </c>
      <c r="G10" s="68" t="s">
        <v>77</v>
      </c>
      <c r="H10" s="31">
        <v>1983.33</v>
      </c>
      <c r="I10" s="96">
        <v>0</v>
      </c>
      <c r="J10" s="81">
        <f t="shared" si="0"/>
        <v>0</v>
      </c>
      <c r="K10" s="82" t="str">
        <f t="shared" si="1"/>
        <v>OK</v>
      </c>
      <c r="L10" s="69"/>
      <c r="M10" s="70"/>
      <c r="N10" s="69"/>
      <c r="O10" s="69"/>
      <c r="P10" s="69"/>
      <c r="Q10" s="69"/>
      <c r="R10" s="69"/>
      <c r="S10" s="69"/>
      <c r="T10" s="69"/>
      <c r="U10" s="69"/>
      <c r="V10" s="69"/>
      <c r="W10" s="69"/>
      <c r="X10" s="69"/>
      <c r="Y10" s="69"/>
      <c r="Z10" s="69"/>
    </row>
    <row r="11" spans="1:26" ht="49.5" customHeight="1" x14ac:dyDescent="0.25">
      <c r="A11" s="30">
        <v>6</v>
      </c>
      <c r="B11" s="37">
        <v>10</v>
      </c>
      <c r="C11" s="65" t="s">
        <v>81</v>
      </c>
      <c r="D11" s="66" t="s">
        <v>34</v>
      </c>
      <c r="E11" s="91" t="s">
        <v>60</v>
      </c>
      <c r="F11" s="67" t="s">
        <v>76</v>
      </c>
      <c r="G11" s="68" t="s">
        <v>77</v>
      </c>
      <c r="H11" s="31">
        <v>948</v>
      </c>
      <c r="I11" s="96">
        <v>0</v>
      </c>
      <c r="J11" s="81">
        <f t="shared" si="0"/>
        <v>0</v>
      </c>
      <c r="K11" s="82" t="str">
        <f t="shared" si="1"/>
        <v>OK</v>
      </c>
      <c r="L11" s="69"/>
      <c r="M11" s="70"/>
      <c r="N11" s="69"/>
      <c r="O11" s="69"/>
      <c r="P11" s="69"/>
      <c r="Q11" s="69"/>
      <c r="R11" s="69"/>
      <c r="S11" s="69"/>
      <c r="T11" s="69"/>
      <c r="U11" s="69"/>
      <c r="V11" s="69"/>
      <c r="W11" s="69"/>
      <c r="X11" s="69"/>
      <c r="Y11" s="69"/>
      <c r="Z11" s="69"/>
    </row>
    <row r="12" spans="1:26" ht="39.950000000000003" customHeight="1" x14ac:dyDescent="0.25">
      <c r="A12" s="47">
        <v>7</v>
      </c>
      <c r="B12" s="34">
        <v>11</v>
      </c>
      <c r="C12" s="65" t="s">
        <v>82</v>
      </c>
      <c r="D12" s="66" t="s">
        <v>35</v>
      </c>
      <c r="E12" s="91" t="s">
        <v>61</v>
      </c>
      <c r="F12" s="67" t="s">
        <v>76</v>
      </c>
      <c r="G12" s="68" t="s">
        <v>77</v>
      </c>
      <c r="H12" s="31">
        <v>2316.66</v>
      </c>
      <c r="I12" s="96">
        <v>0</v>
      </c>
      <c r="J12" s="81">
        <f t="shared" si="0"/>
        <v>0</v>
      </c>
      <c r="K12" s="82" t="str">
        <f t="shared" si="1"/>
        <v>OK</v>
      </c>
      <c r="L12" s="69"/>
      <c r="M12" s="70"/>
      <c r="N12" s="69"/>
      <c r="O12" s="69"/>
      <c r="P12" s="69"/>
      <c r="Q12" s="69"/>
      <c r="R12" s="69"/>
      <c r="S12" s="69"/>
      <c r="T12" s="69"/>
      <c r="U12" s="69"/>
      <c r="V12" s="69"/>
      <c r="W12" s="69"/>
      <c r="X12" s="69"/>
      <c r="Y12" s="69"/>
      <c r="Z12" s="69"/>
    </row>
    <row r="13" spans="1:26" ht="39.950000000000003" customHeight="1" x14ac:dyDescent="0.25">
      <c r="A13" s="30">
        <v>8</v>
      </c>
      <c r="B13" s="37">
        <v>12</v>
      </c>
      <c r="C13" s="65" t="s">
        <v>83</v>
      </c>
      <c r="D13" s="66" t="s">
        <v>36</v>
      </c>
      <c r="E13" s="91" t="s">
        <v>62</v>
      </c>
      <c r="F13" s="67" t="s">
        <v>76</v>
      </c>
      <c r="G13" s="68" t="s">
        <v>77</v>
      </c>
      <c r="H13" s="31">
        <v>3230</v>
      </c>
      <c r="I13" s="96">
        <v>0</v>
      </c>
      <c r="J13" s="81">
        <f t="shared" si="0"/>
        <v>0</v>
      </c>
      <c r="K13" s="82" t="str">
        <f t="shared" si="1"/>
        <v>OK</v>
      </c>
      <c r="L13" s="69"/>
      <c r="M13" s="70"/>
      <c r="N13" s="69"/>
      <c r="O13" s="69"/>
      <c r="P13" s="69"/>
      <c r="Q13" s="69"/>
      <c r="R13" s="69"/>
      <c r="S13" s="69"/>
      <c r="T13" s="69"/>
      <c r="U13" s="69"/>
      <c r="V13" s="69"/>
      <c r="W13" s="69"/>
      <c r="X13" s="69"/>
      <c r="Y13" s="69"/>
      <c r="Z13" s="69"/>
    </row>
    <row r="14" spans="1:26" ht="51.75" customHeight="1" x14ac:dyDescent="0.25">
      <c r="A14" s="47">
        <v>9</v>
      </c>
      <c r="B14" s="34">
        <v>13</v>
      </c>
      <c r="C14" s="65" t="s">
        <v>84</v>
      </c>
      <c r="D14" s="66" t="s">
        <v>37</v>
      </c>
      <c r="E14" s="91" t="s">
        <v>63</v>
      </c>
      <c r="F14" s="67" t="s">
        <v>76</v>
      </c>
      <c r="G14" s="68" t="s">
        <v>77</v>
      </c>
      <c r="H14" s="31">
        <v>65900</v>
      </c>
      <c r="I14" s="96">
        <v>0</v>
      </c>
      <c r="J14" s="81">
        <f t="shared" si="0"/>
        <v>0</v>
      </c>
      <c r="K14" s="82" t="str">
        <f t="shared" si="1"/>
        <v>OK</v>
      </c>
      <c r="L14" s="69"/>
      <c r="M14" s="70"/>
      <c r="N14" s="69"/>
      <c r="O14" s="69"/>
      <c r="P14" s="69"/>
      <c r="Q14" s="69"/>
      <c r="R14" s="69"/>
      <c r="S14" s="69"/>
      <c r="T14" s="69"/>
      <c r="U14" s="69"/>
      <c r="V14" s="69"/>
      <c r="W14" s="69"/>
      <c r="X14" s="69"/>
      <c r="Y14" s="69"/>
      <c r="Z14" s="69"/>
    </row>
    <row r="15" spans="1:26" ht="39.950000000000003" customHeight="1" x14ac:dyDescent="0.25">
      <c r="A15" s="30">
        <v>10</v>
      </c>
      <c r="B15" s="37">
        <v>14</v>
      </c>
      <c r="C15" s="57" t="s">
        <v>80</v>
      </c>
      <c r="D15" s="66" t="s">
        <v>38</v>
      </c>
      <c r="E15" s="91" t="s">
        <v>64</v>
      </c>
      <c r="F15" s="67" t="s">
        <v>76</v>
      </c>
      <c r="G15" s="68" t="s">
        <v>77</v>
      </c>
      <c r="H15" s="31">
        <v>17332</v>
      </c>
      <c r="I15" s="96">
        <v>0</v>
      </c>
      <c r="J15" s="81">
        <f t="shared" si="0"/>
        <v>0</v>
      </c>
      <c r="K15" s="82" t="str">
        <f t="shared" si="1"/>
        <v>OK</v>
      </c>
      <c r="L15" s="69"/>
      <c r="M15" s="70"/>
      <c r="N15" s="69"/>
      <c r="O15" s="69"/>
      <c r="P15" s="69"/>
      <c r="Q15" s="69"/>
      <c r="R15" s="69"/>
      <c r="S15" s="69"/>
      <c r="T15" s="69"/>
      <c r="U15" s="69"/>
      <c r="V15" s="69"/>
      <c r="W15" s="69"/>
      <c r="X15" s="69"/>
      <c r="Y15" s="69"/>
      <c r="Z15" s="69"/>
    </row>
    <row r="16" spans="1:26" ht="39.950000000000003" customHeight="1" x14ac:dyDescent="0.25">
      <c r="A16" s="47">
        <v>11</v>
      </c>
      <c r="B16" s="34">
        <v>15</v>
      </c>
      <c r="C16" s="57" t="s">
        <v>80</v>
      </c>
      <c r="D16" s="66" t="s">
        <v>39</v>
      </c>
      <c r="E16" s="91" t="s">
        <v>65</v>
      </c>
      <c r="F16" s="67" t="s">
        <v>76</v>
      </c>
      <c r="G16" s="68" t="s">
        <v>77</v>
      </c>
      <c r="H16" s="31">
        <v>130000</v>
      </c>
      <c r="I16" s="96">
        <v>0</v>
      </c>
      <c r="J16" s="81">
        <f t="shared" si="0"/>
        <v>0</v>
      </c>
      <c r="K16" s="82" t="str">
        <f t="shared" si="1"/>
        <v>OK</v>
      </c>
      <c r="L16" s="69"/>
      <c r="M16" s="70"/>
      <c r="N16" s="69"/>
      <c r="O16" s="69"/>
      <c r="P16" s="69"/>
      <c r="Q16" s="69"/>
      <c r="R16" s="69"/>
      <c r="S16" s="69"/>
      <c r="T16" s="69"/>
      <c r="U16" s="69"/>
      <c r="V16" s="69"/>
      <c r="W16" s="69"/>
      <c r="X16" s="69"/>
      <c r="Y16" s="69"/>
      <c r="Z16" s="69"/>
    </row>
    <row r="17" spans="1:26" ht="39.950000000000003" customHeight="1" x14ac:dyDescent="0.25">
      <c r="A17" s="136">
        <v>14</v>
      </c>
      <c r="B17" s="37">
        <v>18</v>
      </c>
      <c r="C17" s="139" t="s">
        <v>85</v>
      </c>
      <c r="D17" s="66" t="s">
        <v>40</v>
      </c>
      <c r="E17" s="91" t="s">
        <v>66</v>
      </c>
      <c r="F17" s="67" t="s">
        <v>76</v>
      </c>
      <c r="G17" s="68" t="s">
        <v>77</v>
      </c>
      <c r="H17" s="31">
        <v>17500</v>
      </c>
      <c r="I17" s="96">
        <v>0</v>
      </c>
      <c r="J17" s="81">
        <f t="shared" si="0"/>
        <v>0</v>
      </c>
      <c r="K17" s="82" t="str">
        <f t="shared" si="1"/>
        <v>OK</v>
      </c>
      <c r="L17" s="69"/>
      <c r="M17" s="70"/>
      <c r="N17" s="69"/>
      <c r="O17" s="69"/>
      <c r="P17" s="69"/>
      <c r="Q17" s="69"/>
      <c r="R17" s="69"/>
      <c r="S17" s="69"/>
      <c r="T17" s="69"/>
      <c r="U17" s="69"/>
      <c r="V17" s="69"/>
      <c r="W17" s="69"/>
      <c r="X17" s="69"/>
      <c r="Y17" s="69"/>
      <c r="Z17" s="69"/>
    </row>
    <row r="18" spans="1:26" ht="39.950000000000003" customHeight="1" x14ac:dyDescent="0.25">
      <c r="A18" s="137"/>
      <c r="B18" s="34">
        <v>19</v>
      </c>
      <c r="C18" s="140"/>
      <c r="D18" s="66" t="s">
        <v>41</v>
      </c>
      <c r="E18" s="91" t="s">
        <v>67</v>
      </c>
      <c r="F18" s="67" t="s">
        <v>76</v>
      </c>
      <c r="G18" s="68" t="s">
        <v>77</v>
      </c>
      <c r="H18" s="31">
        <v>6028</v>
      </c>
      <c r="I18" s="96">
        <v>0</v>
      </c>
      <c r="J18" s="81">
        <f t="shared" si="0"/>
        <v>0</v>
      </c>
      <c r="K18" s="82" t="str">
        <f t="shared" si="1"/>
        <v>OK</v>
      </c>
      <c r="L18" s="69"/>
      <c r="M18" s="70"/>
      <c r="N18" s="69"/>
      <c r="O18" s="69"/>
      <c r="P18" s="69"/>
      <c r="Q18" s="69"/>
      <c r="R18" s="69"/>
      <c r="S18" s="69"/>
      <c r="T18" s="69"/>
      <c r="U18" s="69"/>
      <c r="V18" s="69"/>
      <c r="W18" s="69"/>
      <c r="X18" s="69"/>
      <c r="Y18" s="69"/>
      <c r="Z18" s="69"/>
    </row>
    <row r="19" spans="1:26" ht="39.950000000000003" customHeight="1" x14ac:dyDescent="0.25">
      <c r="A19" s="137"/>
      <c r="B19" s="37">
        <v>20</v>
      </c>
      <c r="C19" s="140"/>
      <c r="D19" s="50" t="s">
        <v>42</v>
      </c>
      <c r="E19" s="92" t="s">
        <v>68</v>
      </c>
      <c r="F19" s="52" t="s">
        <v>76</v>
      </c>
      <c r="G19" s="51" t="s">
        <v>77</v>
      </c>
      <c r="H19" s="29">
        <v>8100</v>
      </c>
      <c r="I19" s="96">
        <v>0</v>
      </c>
      <c r="J19" s="81">
        <f t="shared" si="0"/>
        <v>0</v>
      </c>
      <c r="K19" s="82" t="str">
        <f t="shared" si="1"/>
        <v>OK</v>
      </c>
      <c r="L19" s="8"/>
      <c r="M19" s="8"/>
      <c r="N19" s="8"/>
      <c r="O19" s="8"/>
      <c r="P19" s="8"/>
      <c r="Q19" s="8"/>
      <c r="R19" s="8"/>
      <c r="S19" s="8"/>
      <c r="T19" s="8"/>
      <c r="U19" s="69"/>
      <c r="V19" s="69"/>
      <c r="W19" s="69"/>
      <c r="X19" s="69"/>
      <c r="Y19" s="69"/>
      <c r="Z19" s="8"/>
    </row>
    <row r="20" spans="1:26" ht="39.950000000000003" customHeight="1" x14ac:dyDescent="0.25">
      <c r="A20" s="137"/>
      <c r="B20" s="34">
        <v>21</v>
      </c>
      <c r="C20" s="140"/>
      <c r="D20" s="72" t="s">
        <v>43</v>
      </c>
      <c r="E20" s="93" t="s">
        <v>69</v>
      </c>
      <c r="F20" s="74" t="s">
        <v>76</v>
      </c>
      <c r="G20" s="73" t="s">
        <v>77</v>
      </c>
      <c r="H20" s="31">
        <v>6925.08</v>
      </c>
      <c r="I20" s="96">
        <v>0</v>
      </c>
      <c r="J20" s="81">
        <f t="shared" si="0"/>
        <v>0</v>
      </c>
      <c r="K20" s="82" t="str">
        <f t="shared" si="1"/>
        <v>OK</v>
      </c>
      <c r="L20" s="69"/>
      <c r="M20" s="69"/>
      <c r="N20" s="69"/>
      <c r="O20" s="69"/>
      <c r="P20" s="69"/>
      <c r="Q20" s="69"/>
      <c r="R20" s="69"/>
      <c r="S20" s="69"/>
      <c r="T20" s="69"/>
      <c r="U20" s="69"/>
      <c r="V20" s="69"/>
      <c r="W20" s="69"/>
      <c r="X20" s="69"/>
      <c r="Y20" s="69"/>
      <c r="Z20" s="69"/>
    </row>
    <row r="21" spans="1:26" ht="39.950000000000003" customHeight="1" x14ac:dyDescent="0.25">
      <c r="A21" s="138"/>
      <c r="B21" s="37">
        <v>22</v>
      </c>
      <c r="C21" s="141"/>
      <c r="D21" s="72" t="s">
        <v>44</v>
      </c>
      <c r="E21" s="93" t="s">
        <v>70</v>
      </c>
      <c r="F21" s="74" t="s">
        <v>76</v>
      </c>
      <c r="G21" s="73" t="s">
        <v>77</v>
      </c>
      <c r="H21" s="31">
        <v>6762.77</v>
      </c>
      <c r="I21" s="96">
        <v>0</v>
      </c>
      <c r="J21" s="81">
        <f t="shared" si="0"/>
        <v>0</v>
      </c>
      <c r="K21" s="82" t="str">
        <f t="shared" si="1"/>
        <v>OK</v>
      </c>
      <c r="L21" s="69"/>
      <c r="M21" s="69"/>
      <c r="N21" s="69"/>
      <c r="O21" s="69"/>
      <c r="P21" s="69"/>
      <c r="Q21" s="69"/>
      <c r="R21" s="69"/>
      <c r="S21" s="69"/>
      <c r="T21" s="69"/>
      <c r="U21" s="69"/>
      <c r="V21" s="69"/>
      <c r="W21" s="69"/>
      <c r="X21" s="69"/>
      <c r="Y21" s="69"/>
      <c r="Z21" s="69"/>
    </row>
    <row r="22" spans="1:26" ht="39.950000000000003" customHeight="1" x14ac:dyDescent="0.25">
      <c r="A22" s="47">
        <v>15</v>
      </c>
      <c r="B22" s="34">
        <v>23</v>
      </c>
      <c r="C22" s="57" t="s">
        <v>80</v>
      </c>
      <c r="D22" s="72" t="s">
        <v>45</v>
      </c>
      <c r="E22" s="93" t="s">
        <v>71</v>
      </c>
      <c r="F22" s="74" t="s">
        <v>76</v>
      </c>
      <c r="G22" s="73" t="s">
        <v>77</v>
      </c>
      <c r="H22" s="31">
        <v>30100</v>
      </c>
      <c r="I22" s="96">
        <v>0</v>
      </c>
      <c r="J22" s="81">
        <f t="shared" si="0"/>
        <v>0</v>
      </c>
      <c r="K22" s="82" t="str">
        <f t="shared" si="1"/>
        <v>OK</v>
      </c>
      <c r="L22" s="69"/>
      <c r="M22" s="69"/>
      <c r="N22" s="69"/>
      <c r="O22" s="69"/>
      <c r="P22" s="69"/>
      <c r="Q22" s="69"/>
      <c r="R22" s="69"/>
      <c r="S22" s="69"/>
      <c r="T22" s="69"/>
      <c r="U22" s="69"/>
      <c r="V22" s="69"/>
      <c r="W22" s="69"/>
      <c r="X22" s="69"/>
      <c r="Y22" s="69"/>
      <c r="Z22" s="69"/>
    </row>
    <row r="23" spans="1:26" ht="49.5" customHeight="1" x14ac:dyDescent="0.25">
      <c r="A23" s="47">
        <v>16</v>
      </c>
      <c r="B23" s="37">
        <v>24</v>
      </c>
      <c r="C23" s="71" t="s">
        <v>86</v>
      </c>
      <c r="D23" s="72" t="s">
        <v>46</v>
      </c>
      <c r="E23" s="93" t="s">
        <v>72</v>
      </c>
      <c r="F23" s="74" t="s">
        <v>76</v>
      </c>
      <c r="G23" s="73" t="s">
        <v>77</v>
      </c>
      <c r="H23" s="31">
        <v>3239.6</v>
      </c>
      <c r="I23" s="96">
        <v>0</v>
      </c>
      <c r="J23" s="81">
        <f t="shared" si="0"/>
        <v>0</v>
      </c>
      <c r="K23" s="82" t="str">
        <f t="shared" si="1"/>
        <v>OK</v>
      </c>
      <c r="L23" s="69"/>
      <c r="M23" s="69"/>
      <c r="N23" s="69"/>
      <c r="O23" s="69"/>
      <c r="P23" s="69"/>
      <c r="Q23" s="69"/>
      <c r="R23" s="69"/>
      <c r="S23" s="69"/>
      <c r="T23" s="69"/>
      <c r="U23" s="69"/>
      <c r="V23" s="69"/>
      <c r="W23" s="69"/>
      <c r="X23" s="69"/>
      <c r="Y23" s="69"/>
      <c r="Z23" s="69"/>
    </row>
    <row r="24" spans="1:26" ht="39.950000000000003" customHeight="1" x14ac:dyDescent="0.25">
      <c r="A24" s="47">
        <v>18</v>
      </c>
      <c r="B24" s="37">
        <v>26</v>
      </c>
      <c r="C24" s="57" t="s">
        <v>80</v>
      </c>
      <c r="D24" s="72" t="s">
        <v>47</v>
      </c>
      <c r="E24" s="93" t="s">
        <v>73</v>
      </c>
      <c r="F24" s="74" t="s">
        <v>76</v>
      </c>
      <c r="G24" s="73" t="s">
        <v>77</v>
      </c>
      <c r="H24" s="31">
        <v>2140.61</v>
      </c>
      <c r="I24" s="96">
        <v>1</v>
      </c>
      <c r="J24" s="81">
        <f t="shared" si="0"/>
        <v>1</v>
      </c>
      <c r="K24" s="82" t="str">
        <f t="shared" si="1"/>
        <v>OK</v>
      </c>
      <c r="L24" s="69"/>
      <c r="M24" s="69"/>
      <c r="N24" s="69"/>
      <c r="O24" s="69"/>
      <c r="P24" s="69"/>
      <c r="Q24" s="69"/>
      <c r="R24" s="69"/>
      <c r="S24" s="69"/>
      <c r="T24" s="69"/>
      <c r="U24" s="69"/>
      <c r="V24" s="69"/>
      <c r="W24" s="69"/>
      <c r="X24" s="69"/>
      <c r="Y24" s="69"/>
      <c r="Z24" s="69"/>
    </row>
    <row r="25" spans="1:26" ht="39.950000000000003" customHeight="1" x14ac:dyDescent="0.25">
      <c r="A25" s="47">
        <v>19</v>
      </c>
      <c r="B25" s="34">
        <v>27</v>
      </c>
      <c r="C25" s="65" t="s">
        <v>82</v>
      </c>
      <c r="D25" s="72" t="s">
        <v>48</v>
      </c>
      <c r="E25" s="93" t="s">
        <v>74</v>
      </c>
      <c r="F25" s="74" t="s">
        <v>76</v>
      </c>
      <c r="G25" s="73" t="s">
        <v>77</v>
      </c>
      <c r="H25" s="31">
        <v>4749.99</v>
      </c>
      <c r="I25" s="96">
        <v>0</v>
      </c>
      <c r="J25" s="81">
        <f t="shared" si="0"/>
        <v>0</v>
      </c>
      <c r="K25" s="82" t="str">
        <f t="shared" si="1"/>
        <v>OK</v>
      </c>
      <c r="L25" s="69"/>
      <c r="M25" s="69"/>
      <c r="N25" s="69"/>
      <c r="O25" s="69"/>
      <c r="P25" s="69"/>
      <c r="Q25" s="69"/>
      <c r="R25" s="69"/>
      <c r="S25" s="69"/>
      <c r="T25" s="69"/>
      <c r="U25" s="69"/>
      <c r="V25" s="69"/>
      <c r="W25" s="69"/>
      <c r="X25" s="69"/>
      <c r="Y25" s="69"/>
      <c r="Z25" s="69"/>
    </row>
    <row r="26" spans="1:26" ht="39.950000000000003" customHeight="1" x14ac:dyDescent="0.25">
      <c r="A26" s="136">
        <v>20</v>
      </c>
      <c r="B26" s="37">
        <v>28</v>
      </c>
      <c r="C26" s="142" t="s">
        <v>87</v>
      </c>
      <c r="D26" s="72" t="s">
        <v>49</v>
      </c>
      <c r="E26" s="93" t="s">
        <v>75</v>
      </c>
      <c r="F26" s="74" t="s">
        <v>76</v>
      </c>
      <c r="G26" s="73" t="s">
        <v>77</v>
      </c>
      <c r="H26" s="31">
        <v>19713</v>
      </c>
      <c r="I26" s="96">
        <v>0</v>
      </c>
      <c r="J26" s="81">
        <f t="shared" si="0"/>
        <v>0</v>
      </c>
      <c r="K26" s="82" t="str">
        <f t="shared" si="1"/>
        <v>OK</v>
      </c>
      <c r="L26" s="69"/>
      <c r="M26" s="69"/>
      <c r="N26" s="69"/>
      <c r="O26" s="69"/>
      <c r="P26" s="69"/>
      <c r="Q26" s="69"/>
      <c r="R26" s="69"/>
      <c r="S26" s="69"/>
      <c r="T26" s="69"/>
      <c r="U26" s="69"/>
      <c r="V26" s="69"/>
      <c r="W26" s="69"/>
      <c r="X26" s="69"/>
      <c r="Y26" s="69"/>
      <c r="Z26" s="69"/>
    </row>
    <row r="27" spans="1:26" ht="39.950000000000003" customHeight="1" x14ac:dyDescent="0.25">
      <c r="A27" s="137"/>
      <c r="B27" s="34">
        <v>29</v>
      </c>
      <c r="C27" s="143"/>
      <c r="D27" s="72" t="s">
        <v>50</v>
      </c>
      <c r="E27" s="93" t="s">
        <v>75</v>
      </c>
      <c r="F27" s="74" t="s">
        <v>76</v>
      </c>
      <c r="G27" s="73" t="s">
        <v>77</v>
      </c>
      <c r="H27" s="31">
        <v>19713</v>
      </c>
      <c r="I27" s="96">
        <v>0</v>
      </c>
      <c r="J27" s="81">
        <f t="shared" si="0"/>
        <v>0</v>
      </c>
      <c r="K27" s="82" t="str">
        <f t="shared" si="1"/>
        <v>OK</v>
      </c>
      <c r="L27" s="69"/>
      <c r="M27" s="69"/>
      <c r="N27" s="69"/>
      <c r="O27" s="69"/>
      <c r="P27" s="69"/>
      <c r="Q27" s="69"/>
      <c r="R27" s="69"/>
      <c r="S27" s="69"/>
      <c r="T27" s="69"/>
      <c r="U27" s="69"/>
      <c r="V27" s="69"/>
      <c r="W27" s="69"/>
      <c r="X27" s="69"/>
      <c r="Y27" s="69"/>
      <c r="Z27" s="69"/>
    </row>
    <row r="28" spans="1:26" ht="39.950000000000003" customHeight="1" x14ac:dyDescent="0.25">
      <c r="A28" s="137"/>
      <c r="B28" s="37">
        <v>30</v>
      </c>
      <c r="C28" s="143"/>
      <c r="D28" s="72" t="s">
        <v>51</v>
      </c>
      <c r="E28" s="93" t="s">
        <v>75</v>
      </c>
      <c r="F28" s="74" t="s">
        <v>76</v>
      </c>
      <c r="G28" s="73" t="s">
        <v>77</v>
      </c>
      <c r="H28" s="31">
        <v>26239</v>
      </c>
      <c r="I28" s="96">
        <v>0</v>
      </c>
      <c r="J28" s="81">
        <f t="shared" si="0"/>
        <v>0</v>
      </c>
      <c r="K28" s="82" t="str">
        <f t="shared" si="1"/>
        <v>OK</v>
      </c>
      <c r="L28" s="69"/>
      <c r="M28" s="69"/>
      <c r="N28" s="69"/>
      <c r="O28" s="69"/>
      <c r="P28" s="69"/>
      <c r="Q28" s="69"/>
      <c r="R28" s="69"/>
      <c r="S28" s="69"/>
      <c r="T28" s="69"/>
      <c r="U28" s="69"/>
      <c r="V28" s="69"/>
      <c r="W28" s="69"/>
      <c r="X28" s="69"/>
      <c r="Y28" s="69"/>
      <c r="Z28" s="69"/>
    </row>
    <row r="29" spans="1:26" ht="27.95" customHeight="1" x14ac:dyDescent="0.25">
      <c r="A29" s="138"/>
      <c r="B29" s="61">
        <v>31</v>
      </c>
      <c r="C29" s="144"/>
      <c r="D29" s="50" t="s">
        <v>52</v>
      </c>
      <c r="E29" s="92" t="s">
        <v>75</v>
      </c>
      <c r="F29" s="62" t="s">
        <v>76</v>
      </c>
      <c r="G29" s="63" t="s">
        <v>77</v>
      </c>
      <c r="H29" s="64">
        <v>63503</v>
      </c>
      <c r="I29" s="96">
        <v>0</v>
      </c>
      <c r="J29" s="81">
        <f t="shared" si="0"/>
        <v>0</v>
      </c>
      <c r="K29" s="82" t="str">
        <f t="shared" si="1"/>
        <v>OK</v>
      </c>
      <c r="L29" s="8"/>
      <c r="M29" s="8"/>
      <c r="N29" s="8"/>
      <c r="O29" s="8"/>
      <c r="P29" s="8"/>
      <c r="Q29" s="8"/>
      <c r="R29" s="8"/>
      <c r="S29" s="8"/>
      <c r="T29" s="8"/>
      <c r="U29" s="69"/>
      <c r="V29" s="69"/>
      <c r="W29" s="69"/>
      <c r="X29" s="69"/>
      <c r="Y29" s="69"/>
      <c r="Z29" s="8"/>
    </row>
    <row r="30" spans="1:26" s="46" customFormat="1" ht="15.75" x14ac:dyDescent="0.25">
      <c r="A30" s="40"/>
      <c r="B30" s="40"/>
      <c r="C30" s="94"/>
      <c r="D30" s="41"/>
      <c r="E30" s="42"/>
      <c r="F30" s="42"/>
      <c r="G30" s="42"/>
      <c r="H30" s="43"/>
      <c r="I30" s="97">
        <f>SUM(I4:I29)</f>
        <v>54</v>
      </c>
      <c r="J30" s="79">
        <f>SUM(J4:J29)</f>
        <v>54</v>
      </c>
      <c r="K30" s="44"/>
      <c r="L30" s="45">
        <f t="shared" ref="L30:T30" si="2">SUMPRODUCT($H$4:$H$29,L4:L29)</f>
        <v>0</v>
      </c>
      <c r="M30" s="45">
        <f t="shared" si="2"/>
        <v>0</v>
      </c>
      <c r="N30" s="45">
        <f t="shared" si="2"/>
        <v>0</v>
      </c>
      <c r="O30" s="45">
        <f t="shared" si="2"/>
        <v>0</v>
      </c>
      <c r="P30" s="45">
        <f t="shared" si="2"/>
        <v>0</v>
      </c>
      <c r="Q30" s="45">
        <f t="shared" si="2"/>
        <v>0</v>
      </c>
      <c r="R30" s="45">
        <f t="shared" si="2"/>
        <v>0</v>
      </c>
      <c r="S30" s="45">
        <f t="shared" si="2"/>
        <v>0</v>
      </c>
      <c r="T30" s="45">
        <f t="shared" si="2"/>
        <v>0</v>
      </c>
      <c r="U30" s="45"/>
      <c r="V30" s="45"/>
      <c r="W30" s="45"/>
      <c r="X30" s="45"/>
      <c r="Y30" s="45"/>
      <c r="Z30" s="45">
        <f>SUMPRODUCT($H$4:$H$29,Z4:Z29)</f>
        <v>0</v>
      </c>
    </row>
    <row r="31" spans="1:26" ht="15.75" thickBot="1" x14ac:dyDescent="0.3">
      <c r="M31" s="27"/>
    </row>
    <row r="32" spans="1:26" ht="15.75" thickBot="1" x14ac:dyDescent="0.3">
      <c r="C32" s="145" t="s">
        <v>104</v>
      </c>
      <c r="D32" s="146"/>
      <c r="E32" s="146"/>
      <c r="F32" s="146"/>
      <c r="G32" s="146"/>
      <c r="H32" s="147"/>
    </row>
  </sheetData>
  <autoFilter ref="A3:Z30" xr:uid="{00000000-0001-0000-0000-000000000000}"/>
  <mergeCells count="27">
    <mergeCell ref="N1:N2"/>
    <mergeCell ref="A2:H2"/>
    <mergeCell ref="I2:K2"/>
    <mergeCell ref="A1:C1"/>
    <mergeCell ref="D1:H1"/>
    <mergeCell ref="I1:K1"/>
    <mergeCell ref="L1:L2"/>
    <mergeCell ref="M1:M2"/>
    <mergeCell ref="Z1:Z2"/>
    <mergeCell ref="O1:O2"/>
    <mergeCell ref="P1:P2"/>
    <mergeCell ref="Q1:Q2"/>
    <mergeCell ref="R1:R2"/>
    <mergeCell ref="S1:S2"/>
    <mergeCell ref="T1:T2"/>
    <mergeCell ref="U1:U2"/>
    <mergeCell ref="V1:V2"/>
    <mergeCell ref="W1:W2"/>
    <mergeCell ref="X1:X2"/>
    <mergeCell ref="Y1:Y2"/>
    <mergeCell ref="C32:H32"/>
    <mergeCell ref="A4:A8"/>
    <mergeCell ref="C4:C8"/>
    <mergeCell ref="A17:A21"/>
    <mergeCell ref="C17:C21"/>
    <mergeCell ref="A26:A29"/>
    <mergeCell ref="C26:C29"/>
  </mergeCells>
  <conditionalFormatting sqref="L4:Z29">
    <cfRule type="cellIs" dxfId="44" priority="3" stopIfTrue="1" operator="greaterThan">
      <formula>0</formula>
    </cfRule>
    <cfRule type="cellIs" dxfId="43" priority="4" stopIfTrue="1" operator="greaterThan">
      <formula>0</formula>
    </cfRule>
    <cfRule type="cellIs" dxfId="42" priority="5" stopIfTrue="1" operator="greaterThan">
      <formula>0</formula>
    </cfRule>
  </conditionalFormatting>
  <conditionalFormatting sqref="J4:J29">
    <cfRule type="cellIs" dxfId="41" priority="1" operator="lessThan">
      <formula>0</formula>
    </cfRule>
    <cfRule type="cellIs" dxfId="40" priority="2" operator="lessThan">
      <formula>0</formula>
    </cfRule>
  </conditionalFormatting>
  <pageMargins left="0.74791666666666667" right="0.74791666666666667" top="0.98402777777777772" bottom="0.98402777777777772" header="0.51180555555555551" footer="0.51180555555555551"/>
  <pageSetup paperSize="9" firstPageNumber="0" orientation="landscape" horizontalDpi="300" verticalDpi="300" r:id="rId1"/>
  <headerFooter alignWithMargins="0"/>
  <drawing r:id="rId2"/>
  <legacyDrawing r:id="rId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E4E811-D060-43E8-83BB-D098E8C65566}">
  <dimension ref="A1:Z32"/>
  <sheetViews>
    <sheetView zoomScale="70" zoomScaleNormal="70" workbookViewId="0">
      <selection activeCell="D1" sqref="D1:H1"/>
    </sheetView>
  </sheetViews>
  <sheetFormatPr defaultColWidth="9.7109375" defaultRowHeight="15" x14ac:dyDescent="0.25"/>
  <cols>
    <col min="1" max="2" width="7.85546875" style="3" customWidth="1"/>
    <col min="3" max="3" width="29.42578125" style="95" customWidth="1"/>
    <col min="4" max="4" width="39.42578125" style="18" customWidth="1"/>
    <col min="5" max="5" width="26" style="19" customWidth="1"/>
    <col min="6" max="6" width="18.85546875" style="19" customWidth="1"/>
    <col min="7" max="7" width="16.28515625" style="19" customWidth="1"/>
    <col min="8" max="8" width="19.140625" style="2" customWidth="1"/>
    <col min="9" max="9" width="13.28515625" style="98" customWidth="1"/>
    <col min="10" max="10" width="12.85546875" style="20" customWidth="1"/>
    <col min="11" max="11" width="12.42578125" style="7" customWidth="1"/>
    <col min="12" max="12" width="15.140625" style="6" customWidth="1"/>
    <col min="13" max="13" width="13.42578125" style="6" customWidth="1"/>
    <col min="14" max="14" width="13.42578125" style="4" customWidth="1"/>
    <col min="15" max="15" width="14.140625" style="4" customWidth="1"/>
    <col min="16" max="16" width="14.140625" style="1" customWidth="1"/>
    <col min="17" max="17" width="14" style="1" bestFit="1" customWidth="1"/>
    <col min="18" max="18" width="14.140625" style="1" customWidth="1"/>
    <col min="19" max="19" width="14.42578125" style="5" customWidth="1"/>
    <col min="20" max="20" width="15.28515625" style="1" customWidth="1"/>
    <col min="21" max="22" width="14.42578125" style="1" customWidth="1"/>
    <col min="23" max="23" width="14.5703125" style="1" customWidth="1"/>
    <col min="24" max="24" width="14" style="1" customWidth="1"/>
    <col min="25" max="25" width="15" style="1" customWidth="1"/>
    <col min="26" max="26" width="14.85546875" style="1" customWidth="1"/>
    <col min="27" max="16384" width="9.7109375" style="1"/>
  </cols>
  <sheetData>
    <row r="1" spans="1:26" ht="38.25" customHeight="1" x14ac:dyDescent="0.25">
      <c r="A1" s="155" t="s">
        <v>78</v>
      </c>
      <c r="B1" s="155"/>
      <c r="C1" s="155"/>
      <c r="D1" s="155" t="s">
        <v>106</v>
      </c>
      <c r="E1" s="155"/>
      <c r="F1" s="155"/>
      <c r="G1" s="155"/>
      <c r="H1" s="155"/>
      <c r="I1" s="156" t="s">
        <v>23</v>
      </c>
      <c r="J1" s="156"/>
      <c r="K1" s="156"/>
      <c r="L1" s="148" t="s">
        <v>19</v>
      </c>
      <c r="M1" s="148" t="s">
        <v>19</v>
      </c>
      <c r="N1" s="148" t="s">
        <v>19</v>
      </c>
      <c r="O1" s="148" t="s">
        <v>19</v>
      </c>
      <c r="P1" s="148" t="s">
        <v>19</v>
      </c>
      <c r="Q1" s="148" t="s">
        <v>19</v>
      </c>
      <c r="R1" s="148" t="s">
        <v>19</v>
      </c>
      <c r="S1" s="148" t="s">
        <v>19</v>
      </c>
      <c r="T1" s="148" t="s">
        <v>19</v>
      </c>
      <c r="U1" s="148" t="s">
        <v>19</v>
      </c>
      <c r="V1" s="148" t="s">
        <v>19</v>
      </c>
      <c r="W1" s="148" t="s">
        <v>19</v>
      </c>
      <c r="X1" s="148" t="s">
        <v>19</v>
      </c>
      <c r="Y1" s="148" t="s">
        <v>19</v>
      </c>
      <c r="Z1" s="148" t="s">
        <v>19</v>
      </c>
    </row>
    <row r="2" spans="1:26" ht="33.75" customHeight="1" x14ac:dyDescent="0.25">
      <c r="A2" s="152" t="s">
        <v>93</v>
      </c>
      <c r="B2" s="153"/>
      <c r="C2" s="153"/>
      <c r="D2" s="153"/>
      <c r="E2" s="153"/>
      <c r="F2" s="153"/>
      <c r="G2" s="153"/>
      <c r="H2" s="154"/>
      <c r="I2" s="149" t="s">
        <v>22</v>
      </c>
      <c r="J2" s="150"/>
      <c r="K2" s="151"/>
      <c r="L2" s="148"/>
      <c r="M2" s="148"/>
      <c r="N2" s="148"/>
      <c r="O2" s="148"/>
      <c r="P2" s="148"/>
      <c r="Q2" s="148"/>
      <c r="R2" s="148"/>
      <c r="S2" s="148"/>
      <c r="T2" s="148"/>
      <c r="U2" s="148"/>
      <c r="V2" s="148"/>
      <c r="W2" s="148"/>
      <c r="X2" s="148"/>
      <c r="Y2" s="148"/>
      <c r="Z2" s="148"/>
    </row>
    <row r="3" spans="1:26" s="2" customFormat="1" ht="30" x14ac:dyDescent="0.2">
      <c r="A3" s="75" t="s">
        <v>4</v>
      </c>
      <c r="B3" s="75" t="s">
        <v>2</v>
      </c>
      <c r="C3" s="75" t="s">
        <v>15</v>
      </c>
      <c r="D3" s="75" t="s">
        <v>20</v>
      </c>
      <c r="E3" s="75" t="s">
        <v>25</v>
      </c>
      <c r="F3" s="75" t="s">
        <v>14</v>
      </c>
      <c r="G3" s="75" t="s">
        <v>3</v>
      </c>
      <c r="H3" s="80" t="s">
        <v>17</v>
      </c>
      <c r="I3" s="22" t="s">
        <v>21</v>
      </c>
      <c r="J3" s="23" t="s">
        <v>0</v>
      </c>
      <c r="K3" s="24" t="s">
        <v>1</v>
      </c>
      <c r="L3" s="17" t="s">
        <v>24</v>
      </c>
      <c r="M3" s="17" t="s">
        <v>24</v>
      </c>
      <c r="N3" s="17" t="s">
        <v>24</v>
      </c>
      <c r="O3" s="17" t="s">
        <v>24</v>
      </c>
      <c r="P3" s="17" t="s">
        <v>24</v>
      </c>
      <c r="Q3" s="17" t="s">
        <v>24</v>
      </c>
      <c r="R3" s="17" t="s">
        <v>24</v>
      </c>
      <c r="S3" s="17" t="s">
        <v>24</v>
      </c>
      <c r="T3" s="17" t="s">
        <v>24</v>
      </c>
      <c r="U3" s="17" t="s">
        <v>24</v>
      </c>
      <c r="V3" s="17" t="s">
        <v>24</v>
      </c>
      <c r="W3" s="17" t="s">
        <v>24</v>
      </c>
      <c r="X3" s="17" t="s">
        <v>24</v>
      </c>
      <c r="Y3" s="17" t="s">
        <v>24</v>
      </c>
      <c r="Z3" s="17" t="s">
        <v>24</v>
      </c>
    </row>
    <row r="4" spans="1:26" ht="39.950000000000003" customHeight="1" x14ac:dyDescent="0.25">
      <c r="A4" s="158">
        <v>1</v>
      </c>
      <c r="B4" s="34">
        <v>1</v>
      </c>
      <c r="C4" s="139" t="s">
        <v>79</v>
      </c>
      <c r="D4" s="76" t="s">
        <v>27</v>
      </c>
      <c r="E4" s="87" t="s">
        <v>53</v>
      </c>
      <c r="F4" s="35" t="s">
        <v>76</v>
      </c>
      <c r="G4" s="35" t="s">
        <v>77</v>
      </c>
      <c r="H4" s="36">
        <v>5826</v>
      </c>
      <c r="I4" s="96">
        <v>0</v>
      </c>
      <c r="J4" s="81">
        <f t="shared" ref="J4:J29" si="0">I4-(SUM(L4:Z4))</f>
        <v>0</v>
      </c>
      <c r="K4" s="82" t="str">
        <f>IF(J4&lt;0,"ATENÇÃO","OK")</f>
        <v>OK</v>
      </c>
      <c r="L4" s="8"/>
      <c r="M4" s="33"/>
      <c r="N4" s="8"/>
      <c r="O4" s="8"/>
      <c r="P4" s="8"/>
      <c r="Q4" s="8"/>
      <c r="R4" s="8"/>
      <c r="S4" s="8"/>
      <c r="T4" s="8"/>
      <c r="U4" s="69"/>
      <c r="V4" s="69"/>
      <c r="W4" s="69"/>
      <c r="X4" s="69"/>
      <c r="Y4" s="69"/>
      <c r="Z4" s="8"/>
    </row>
    <row r="5" spans="1:26" ht="39.950000000000003" customHeight="1" x14ac:dyDescent="0.25">
      <c r="A5" s="159"/>
      <c r="B5" s="37">
        <v>2</v>
      </c>
      <c r="C5" s="157"/>
      <c r="D5" s="76" t="s">
        <v>28</v>
      </c>
      <c r="E5" s="87" t="s">
        <v>54</v>
      </c>
      <c r="F5" s="38" t="s">
        <v>76</v>
      </c>
      <c r="G5" s="35" t="s">
        <v>77</v>
      </c>
      <c r="H5" s="39">
        <v>7768</v>
      </c>
      <c r="I5" s="96">
        <v>4</v>
      </c>
      <c r="J5" s="81">
        <f t="shared" si="0"/>
        <v>4</v>
      </c>
      <c r="K5" s="82" t="str">
        <f t="shared" ref="K5:K29" si="1">IF(J5&lt;0,"ATENÇÃO","OK")</f>
        <v>OK</v>
      </c>
      <c r="L5" s="8"/>
      <c r="M5" s="33"/>
      <c r="N5" s="8"/>
      <c r="O5" s="8"/>
      <c r="P5" s="8"/>
      <c r="Q5" s="8"/>
      <c r="R5" s="8"/>
      <c r="S5" s="8"/>
      <c r="T5" s="8"/>
      <c r="U5" s="69"/>
      <c r="V5" s="69"/>
      <c r="W5" s="69"/>
      <c r="X5" s="69"/>
      <c r="Y5" s="69"/>
      <c r="Z5" s="8"/>
    </row>
    <row r="6" spans="1:26" ht="39.950000000000003" customHeight="1" x14ac:dyDescent="0.25">
      <c r="A6" s="159"/>
      <c r="B6" s="34">
        <v>3</v>
      </c>
      <c r="C6" s="157"/>
      <c r="D6" s="77" t="s">
        <v>29</v>
      </c>
      <c r="E6" s="88" t="s">
        <v>55</v>
      </c>
      <c r="F6" s="49" t="s">
        <v>76</v>
      </c>
      <c r="G6" s="49" t="s">
        <v>77</v>
      </c>
      <c r="H6" s="54">
        <v>3954</v>
      </c>
      <c r="I6" s="96">
        <v>0</v>
      </c>
      <c r="J6" s="81">
        <f t="shared" si="0"/>
        <v>0</v>
      </c>
      <c r="K6" s="82" t="str">
        <f t="shared" si="1"/>
        <v>OK</v>
      </c>
      <c r="L6" s="8"/>
      <c r="M6" s="8"/>
      <c r="N6" s="8"/>
      <c r="O6" s="8"/>
      <c r="P6" s="8"/>
      <c r="Q6" s="8"/>
      <c r="R6" s="8"/>
      <c r="S6" s="8"/>
      <c r="T6" s="8"/>
      <c r="U6" s="69"/>
      <c r="V6" s="69"/>
      <c r="W6" s="69"/>
      <c r="X6" s="69"/>
      <c r="Y6" s="69"/>
      <c r="Z6" s="8"/>
    </row>
    <row r="7" spans="1:26" ht="39.950000000000003" customHeight="1" x14ac:dyDescent="0.25">
      <c r="A7" s="159"/>
      <c r="B7" s="37">
        <v>4</v>
      </c>
      <c r="C7" s="157"/>
      <c r="D7" s="77" t="s">
        <v>30</v>
      </c>
      <c r="E7" s="88" t="s">
        <v>56</v>
      </c>
      <c r="F7" s="48" t="s">
        <v>76</v>
      </c>
      <c r="G7" s="49" t="s">
        <v>77</v>
      </c>
      <c r="H7" s="31">
        <v>5272</v>
      </c>
      <c r="I7" s="96">
        <v>0</v>
      </c>
      <c r="J7" s="81">
        <f t="shared" si="0"/>
        <v>0</v>
      </c>
      <c r="K7" s="82" t="str">
        <f t="shared" si="1"/>
        <v>OK</v>
      </c>
      <c r="L7" s="8"/>
      <c r="M7" s="8"/>
      <c r="N7" s="8"/>
      <c r="O7" s="8"/>
      <c r="P7" s="8"/>
      <c r="Q7" s="8"/>
      <c r="R7" s="8"/>
      <c r="S7" s="8"/>
      <c r="T7" s="8"/>
      <c r="U7" s="69"/>
      <c r="V7" s="69"/>
      <c r="W7" s="69"/>
      <c r="X7" s="69"/>
      <c r="Y7" s="69"/>
      <c r="Z7" s="8"/>
    </row>
    <row r="8" spans="1:26" ht="39.950000000000003" customHeight="1" x14ac:dyDescent="0.25">
      <c r="A8" s="160"/>
      <c r="B8" s="34">
        <v>5</v>
      </c>
      <c r="C8" s="141"/>
      <c r="D8" s="78" t="s">
        <v>31</v>
      </c>
      <c r="E8" s="89" t="s">
        <v>57</v>
      </c>
      <c r="F8" s="55" t="s">
        <v>76</v>
      </c>
      <c r="G8" s="56" t="s">
        <v>77</v>
      </c>
      <c r="H8" s="32">
        <v>1134.4000000000001</v>
      </c>
      <c r="I8" s="96">
        <v>0</v>
      </c>
      <c r="J8" s="81">
        <f t="shared" si="0"/>
        <v>0</v>
      </c>
      <c r="K8" s="82" t="str">
        <f t="shared" si="1"/>
        <v>OK</v>
      </c>
      <c r="L8" s="8"/>
      <c r="M8" s="8"/>
      <c r="N8" s="8"/>
      <c r="O8" s="8"/>
      <c r="P8" s="8"/>
      <c r="Q8" s="8"/>
      <c r="R8" s="8"/>
      <c r="S8" s="8"/>
      <c r="T8" s="8"/>
      <c r="U8" s="69"/>
      <c r="V8" s="69"/>
      <c r="W8" s="69"/>
      <c r="X8" s="69"/>
      <c r="Y8" s="69"/>
      <c r="Z8" s="8"/>
    </row>
    <row r="9" spans="1:26" ht="39.950000000000003" customHeight="1" x14ac:dyDescent="0.25">
      <c r="A9" s="47">
        <v>3</v>
      </c>
      <c r="B9" s="34">
        <v>7</v>
      </c>
      <c r="C9" s="57" t="s">
        <v>80</v>
      </c>
      <c r="D9" s="58" t="s">
        <v>32</v>
      </c>
      <c r="E9" s="90" t="s">
        <v>58</v>
      </c>
      <c r="F9" s="60" t="s">
        <v>76</v>
      </c>
      <c r="G9" s="59" t="s">
        <v>77</v>
      </c>
      <c r="H9" s="31">
        <v>725</v>
      </c>
      <c r="I9" s="96">
        <v>0</v>
      </c>
      <c r="J9" s="81">
        <f t="shared" si="0"/>
        <v>0</v>
      </c>
      <c r="K9" s="82" t="str">
        <f t="shared" si="1"/>
        <v>OK</v>
      </c>
      <c r="L9" s="8"/>
      <c r="M9" s="28"/>
      <c r="N9" s="8"/>
      <c r="O9" s="8"/>
      <c r="P9" s="8"/>
      <c r="Q9" s="8"/>
      <c r="R9" s="8"/>
      <c r="S9" s="8"/>
      <c r="T9" s="8"/>
      <c r="U9" s="69"/>
      <c r="V9" s="69"/>
      <c r="W9" s="69"/>
      <c r="X9" s="69"/>
      <c r="Y9" s="69"/>
      <c r="Z9" s="8"/>
    </row>
    <row r="10" spans="1:26" ht="39.950000000000003" customHeight="1" x14ac:dyDescent="0.25">
      <c r="A10" s="30">
        <v>4</v>
      </c>
      <c r="B10" s="37">
        <v>8</v>
      </c>
      <c r="C10" s="57" t="s">
        <v>80</v>
      </c>
      <c r="D10" s="66" t="s">
        <v>33</v>
      </c>
      <c r="E10" s="91" t="s">
        <v>59</v>
      </c>
      <c r="F10" s="67" t="s">
        <v>76</v>
      </c>
      <c r="G10" s="68" t="s">
        <v>77</v>
      </c>
      <c r="H10" s="31">
        <v>1983.33</v>
      </c>
      <c r="I10" s="96">
        <v>0</v>
      </c>
      <c r="J10" s="81">
        <f t="shared" si="0"/>
        <v>0</v>
      </c>
      <c r="K10" s="82" t="str">
        <f t="shared" si="1"/>
        <v>OK</v>
      </c>
      <c r="L10" s="69"/>
      <c r="M10" s="70"/>
      <c r="N10" s="69"/>
      <c r="O10" s="69"/>
      <c r="P10" s="69"/>
      <c r="Q10" s="69"/>
      <c r="R10" s="69"/>
      <c r="S10" s="69"/>
      <c r="T10" s="69"/>
      <c r="U10" s="69"/>
      <c r="V10" s="69"/>
      <c r="W10" s="69"/>
      <c r="X10" s="69"/>
      <c r="Y10" s="69"/>
      <c r="Z10" s="69"/>
    </row>
    <row r="11" spans="1:26" ht="49.5" customHeight="1" x14ac:dyDescent="0.25">
      <c r="A11" s="30">
        <v>6</v>
      </c>
      <c r="B11" s="37">
        <v>10</v>
      </c>
      <c r="C11" s="65" t="s">
        <v>81</v>
      </c>
      <c r="D11" s="66" t="s">
        <v>34</v>
      </c>
      <c r="E11" s="91" t="s">
        <v>60</v>
      </c>
      <c r="F11" s="67" t="s">
        <v>76</v>
      </c>
      <c r="G11" s="68" t="s">
        <v>77</v>
      </c>
      <c r="H11" s="31">
        <v>948</v>
      </c>
      <c r="I11" s="96">
        <v>0</v>
      </c>
      <c r="J11" s="81">
        <f t="shared" si="0"/>
        <v>0</v>
      </c>
      <c r="K11" s="82" t="str">
        <f t="shared" si="1"/>
        <v>OK</v>
      </c>
      <c r="L11" s="69"/>
      <c r="M11" s="70"/>
      <c r="N11" s="69"/>
      <c r="O11" s="69"/>
      <c r="P11" s="69"/>
      <c r="Q11" s="69"/>
      <c r="R11" s="69"/>
      <c r="S11" s="69"/>
      <c r="T11" s="69"/>
      <c r="U11" s="69"/>
      <c r="V11" s="69"/>
      <c r="W11" s="69"/>
      <c r="X11" s="69"/>
      <c r="Y11" s="69"/>
      <c r="Z11" s="69"/>
    </row>
    <row r="12" spans="1:26" ht="39.950000000000003" customHeight="1" x14ac:dyDescent="0.25">
      <c r="A12" s="47">
        <v>7</v>
      </c>
      <c r="B12" s="34">
        <v>11</v>
      </c>
      <c r="C12" s="65" t="s">
        <v>82</v>
      </c>
      <c r="D12" s="66" t="s">
        <v>35</v>
      </c>
      <c r="E12" s="91" t="s">
        <v>61</v>
      </c>
      <c r="F12" s="67" t="s">
        <v>76</v>
      </c>
      <c r="G12" s="68" t="s">
        <v>77</v>
      </c>
      <c r="H12" s="31">
        <v>2316.66</v>
      </c>
      <c r="I12" s="96">
        <v>0</v>
      </c>
      <c r="J12" s="81">
        <f t="shared" si="0"/>
        <v>0</v>
      </c>
      <c r="K12" s="82" t="str">
        <f t="shared" si="1"/>
        <v>OK</v>
      </c>
      <c r="L12" s="69"/>
      <c r="M12" s="70"/>
      <c r="N12" s="69"/>
      <c r="O12" s="69"/>
      <c r="P12" s="69"/>
      <c r="Q12" s="69"/>
      <c r="R12" s="69"/>
      <c r="S12" s="69"/>
      <c r="T12" s="69"/>
      <c r="U12" s="69"/>
      <c r="V12" s="69"/>
      <c r="W12" s="69"/>
      <c r="X12" s="69"/>
      <c r="Y12" s="69"/>
      <c r="Z12" s="69"/>
    </row>
    <row r="13" spans="1:26" ht="39.950000000000003" customHeight="1" x14ac:dyDescent="0.25">
      <c r="A13" s="30">
        <v>8</v>
      </c>
      <c r="B13" s="37">
        <v>12</v>
      </c>
      <c r="C13" s="65" t="s">
        <v>83</v>
      </c>
      <c r="D13" s="66" t="s">
        <v>36</v>
      </c>
      <c r="E13" s="91" t="s">
        <v>62</v>
      </c>
      <c r="F13" s="67" t="s">
        <v>76</v>
      </c>
      <c r="G13" s="68" t="s">
        <v>77</v>
      </c>
      <c r="H13" s="31">
        <v>3230</v>
      </c>
      <c r="I13" s="96">
        <v>0</v>
      </c>
      <c r="J13" s="81">
        <f t="shared" si="0"/>
        <v>0</v>
      </c>
      <c r="K13" s="82" t="str">
        <f t="shared" si="1"/>
        <v>OK</v>
      </c>
      <c r="L13" s="69"/>
      <c r="M13" s="70"/>
      <c r="N13" s="69"/>
      <c r="O13" s="69"/>
      <c r="P13" s="69"/>
      <c r="Q13" s="69"/>
      <c r="R13" s="69"/>
      <c r="S13" s="69"/>
      <c r="T13" s="69"/>
      <c r="U13" s="69"/>
      <c r="V13" s="69"/>
      <c r="W13" s="69"/>
      <c r="X13" s="69"/>
      <c r="Y13" s="69"/>
      <c r="Z13" s="69"/>
    </row>
    <row r="14" spans="1:26" ht="51.75" customHeight="1" x14ac:dyDescent="0.25">
      <c r="A14" s="47">
        <v>9</v>
      </c>
      <c r="B14" s="34">
        <v>13</v>
      </c>
      <c r="C14" s="65" t="s">
        <v>84</v>
      </c>
      <c r="D14" s="66" t="s">
        <v>37</v>
      </c>
      <c r="E14" s="91" t="s">
        <v>63</v>
      </c>
      <c r="F14" s="67" t="s">
        <v>76</v>
      </c>
      <c r="G14" s="68" t="s">
        <v>77</v>
      </c>
      <c r="H14" s="31">
        <v>65900</v>
      </c>
      <c r="I14" s="96">
        <v>0</v>
      </c>
      <c r="J14" s="81">
        <f t="shared" si="0"/>
        <v>0</v>
      </c>
      <c r="K14" s="82" t="str">
        <f t="shared" si="1"/>
        <v>OK</v>
      </c>
      <c r="L14" s="69"/>
      <c r="M14" s="70"/>
      <c r="N14" s="69"/>
      <c r="O14" s="69"/>
      <c r="P14" s="69"/>
      <c r="Q14" s="69"/>
      <c r="R14" s="69"/>
      <c r="S14" s="69"/>
      <c r="T14" s="69"/>
      <c r="U14" s="69"/>
      <c r="V14" s="69"/>
      <c r="W14" s="69"/>
      <c r="X14" s="69"/>
      <c r="Y14" s="69"/>
      <c r="Z14" s="69"/>
    </row>
    <row r="15" spans="1:26" ht="39.950000000000003" customHeight="1" x14ac:dyDescent="0.25">
      <c r="A15" s="30">
        <v>10</v>
      </c>
      <c r="B15" s="37">
        <v>14</v>
      </c>
      <c r="C15" s="57" t="s">
        <v>80</v>
      </c>
      <c r="D15" s="66" t="s">
        <v>38</v>
      </c>
      <c r="E15" s="91" t="s">
        <v>64</v>
      </c>
      <c r="F15" s="67" t="s">
        <v>76</v>
      </c>
      <c r="G15" s="68" t="s">
        <v>77</v>
      </c>
      <c r="H15" s="31">
        <v>17332</v>
      </c>
      <c r="I15" s="96">
        <v>0</v>
      </c>
      <c r="J15" s="81">
        <f t="shared" si="0"/>
        <v>0</v>
      </c>
      <c r="K15" s="82" t="str">
        <f t="shared" si="1"/>
        <v>OK</v>
      </c>
      <c r="L15" s="69"/>
      <c r="M15" s="70"/>
      <c r="N15" s="69"/>
      <c r="O15" s="69"/>
      <c r="P15" s="69"/>
      <c r="Q15" s="69"/>
      <c r="R15" s="69"/>
      <c r="S15" s="69"/>
      <c r="T15" s="69"/>
      <c r="U15" s="69"/>
      <c r="V15" s="69"/>
      <c r="W15" s="69"/>
      <c r="X15" s="69"/>
      <c r="Y15" s="69"/>
      <c r="Z15" s="69"/>
    </row>
    <row r="16" spans="1:26" ht="39.950000000000003" customHeight="1" x14ac:dyDescent="0.25">
      <c r="A16" s="47">
        <v>11</v>
      </c>
      <c r="B16" s="34">
        <v>15</v>
      </c>
      <c r="C16" s="57" t="s">
        <v>80</v>
      </c>
      <c r="D16" s="66" t="s">
        <v>39</v>
      </c>
      <c r="E16" s="91" t="s">
        <v>65</v>
      </c>
      <c r="F16" s="67" t="s">
        <v>76</v>
      </c>
      <c r="G16" s="68" t="s">
        <v>77</v>
      </c>
      <c r="H16" s="31">
        <v>130000</v>
      </c>
      <c r="I16" s="96">
        <v>0</v>
      </c>
      <c r="J16" s="81">
        <f t="shared" si="0"/>
        <v>0</v>
      </c>
      <c r="K16" s="82" t="str">
        <f t="shared" si="1"/>
        <v>OK</v>
      </c>
      <c r="L16" s="69"/>
      <c r="M16" s="70"/>
      <c r="N16" s="69"/>
      <c r="O16" s="69"/>
      <c r="P16" s="69"/>
      <c r="Q16" s="69"/>
      <c r="R16" s="69"/>
      <c r="S16" s="69"/>
      <c r="T16" s="69"/>
      <c r="U16" s="69"/>
      <c r="V16" s="69"/>
      <c r="W16" s="69"/>
      <c r="X16" s="69"/>
      <c r="Y16" s="69"/>
      <c r="Z16" s="69"/>
    </row>
    <row r="17" spans="1:26" ht="39.950000000000003" customHeight="1" x14ac:dyDescent="0.25">
      <c r="A17" s="136">
        <v>14</v>
      </c>
      <c r="B17" s="37">
        <v>18</v>
      </c>
      <c r="C17" s="139" t="s">
        <v>85</v>
      </c>
      <c r="D17" s="66" t="s">
        <v>40</v>
      </c>
      <c r="E17" s="91" t="s">
        <v>66</v>
      </c>
      <c r="F17" s="67" t="s">
        <v>76</v>
      </c>
      <c r="G17" s="68" t="s">
        <v>77</v>
      </c>
      <c r="H17" s="31">
        <v>17500</v>
      </c>
      <c r="I17" s="96">
        <v>0</v>
      </c>
      <c r="J17" s="81">
        <f t="shared" si="0"/>
        <v>0</v>
      </c>
      <c r="K17" s="82" t="str">
        <f t="shared" si="1"/>
        <v>OK</v>
      </c>
      <c r="L17" s="69"/>
      <c r="M17" s="70"/>
      <c r="N17" s="69"/>
      <c r="O17" s="69"/>
      <c r="P17" s="69"/>
      <c r="Q17" s="69"/>
      <c r="R17" s="69"/>
      <c r="S17" s="69"/>
      <c r="T17" s="69"/>
      <c r="U17" s="69"/>
      <c r="V17" s="69"/>
      <c r="W17" s="69"/>
      <c r="X17" s="69"/>
      <c r="Y17" s="69"/>
      <c r="Z17" s="69"/>
    </row>
    <row r="18" spans="1:26" ht="39.950000000000003" customHeight="1" x14ac:dyDescent="0.25">
      <c r="A18" s="137"/>
      <c r="B18" s="34">
        <v>19</v>
      </c>
      <c r="C18" s="140"/>
      <c r="D18" s="66" t="s">
        <v>41</v>
      </c>
      <c r="E18" s="91" t="s">
        <v>67</v>
      </c>
      <c r="F18" s="67" t="s">
        <v>76</v>
      </c>
      <c r="G18" s="68" t="s">
        <v>77</v>
      </c>
      <c r="H18" s="31">
        <v>6028</v>
      </c>
      <c r="I18" s="96">
        <v>0</v>
      </c>
      <c r="J18" s="81">
        <f t="shared" si="0"/>
        <v>0</v>
      </c>
      <c r="K18" s="82" t="str">
        <f t="shared" si="1"/>
        <v>OK</v>
      </c>
      <c r="L18" s="69"/>
      <c r="M18" s="70"/>
      <c r="N18" s="69"/>
      <c r="O18" s="69"/>
      <c r="P18" s="69"/>
      <c r="Q18" s="69"/>
      <c r="R18" s="69"/>
      <c r="S18" s="69"/>
      <c r="T18" s="69"/>
      <c r="U18" s="69"/>
      <c r="V18" s="69"/>
      <c r="W18" s="69"/>
      <c r="X18" s="69"/>
      <c r="Y18" s="69"/>
      <c r="Z18" s="69"/>
    </row>
    <row r="19" spans="1:26" ht="39.950000000000003" customHeight="1" x14ac:dyDescent="0.25">
      <c r="A19" s="137"/>
      <c r="B19" s="37">
        <v>20</v>
      </c>
      <c r="C19" s="140"/>
      <c r="D19" s="50" t="s">
        <v>42</v>
      </c>
      <c r="E19" s="92" t="s">
        <v>68</v>
      </c>
      <c r="F19" s="52" t="s">
        <v>76</v>
      </c>
      <c r="G19" s="51" t="s">
        <v>77</v>
      </c>
      <c r="H19" s="29">
        <v>8100</v>
      </c>
      <c r="I19" s="96">
        <v>0</v>
      </c>
      <c r="J19" s="81">
        <f t="shared" si="0"/>
        <v>0</v>
      </c>
      <c r="K19" s="82" t="str">
        <f t="shared" si="1"/>
        <v>OK</v>
      </c>
      <c r="L19" s="8"/>
      <c r="M19" s="8"/>
      <c r="N19" s="8"/>
      <c r="O19" s="8"/>
      <c r="P19" s="8"/>
      <c r="Q19" s="8"/>
      <c r="R19" s="8"/>
      <c r="S19" s="8"/>
      <c r="T19" s="8"/>
      <c r="U19" s="69"/>
      <c r="V19" s="69"/>
      <c r="W19" s="69"/>
      <c r="X19" s="69"/>
      <c r="Y19" s="69"/>
      <c r="Z19" s="8"/>
    </row>
    <row r="20" spans="1:26" ht="39.950000000000003" customHeight="1" x14ac:dyDescent="0.25">
      <c r="A20" s="137"/>
      <c r="B20" s="34">
        <v>21</v>
      </c>
      <c r="C20" s="140"/>
      <c r="D20" s="72" t="s">
        <v>43</v>
      </c>
      <c r="E20" s="93" t="s">
        <v>69</v>
      </c>
      <c r="F20" s="74" t="s">
        <v>76</v>
      </c>
      <c r="G20" s="73" t="s">
        <v>77</v>
      </c>
      <c r="H20" s="31">
        <v>6925.08</v>
      </c>
      <c r="I20" s="96">
        <v>0</v>
      </c>
      <c r="J20" s="81">
        <f t="shared" si="0"/>
        <v>0</v>
      </c>
      <c r="K20" s="82" t="str">
        <f t="shared" si="1"/>
        <v>OK</v>
      </c>
      <c r="L20" s="69"/>
      <c r="M20" s="69"/>
      <c r="N20" s="69"/>
      <c r="O20" s="69"/>
      <c r="P20" s="69"/>
      <c r="Q20" s="69"/>
      <c r="R20" s="69"/>
      <c r="S20" s="69"/>
      <c r="T20" s="69"/>
      <c r="U20" s="69"/>
      <c r="V20" s="69"/>
      <c r="W20" s="69"/>
      <c r="X20" s="69"/>
      <c r="Y20" s="69"/>
      <c r="Z20" s="69"/>
    </row>
    <row r="21" spans="1:26" ht="39.950000000000003" customHeight="1" x14ac:dyDescent="0.25">
      <c r="A21" s="138"/>
      <c r="B21" s="37">
        <v>22</v>
      </c>
      <c r="C21" s="141"/>
      <c r="D21" s="72" t="s">
        <v>44</v>
      </c>
      <c r="E21" s="93" t="s">
        <v>70</v>
      </c>
      <c r="F21" s="74" t="s">
        <v>76</v>
      </c>
      <c r="G21" s="73" t="s">
        <v>77</v>
      </c>
      <c r="H21" s="31">
        <v>6762.77</v>
      </c>
      <c r="I21" s="96">
        <v>0</v>
      </c>
      <c r="J21" s="81">
        <f t="shared" si="0"/>
        <v>0</v>
      </c>
      <c r="K21" s="82" t="str">
        <f t="shared" si="1"/>
        <v>OK</v>
      </c>
      <c r="L21" s="69"/>
      <c r="M21" s="69"/>
      <c r="N21" s="69"/>
      <c r="O21" s="69"/>
      <c r="P21" s="69"/>
      <c r="Q21" s="69"/>
      <c r="R21" s="69"/>
      <c r="S21" s="69"/>
      <c r="T21" s="69"/>
      <c r="U21" s="69"/>
      <c r="V21" s="69"/>
      <c r="W21" s="69"/>
      <c r="X21" s="69"/>
      <c r="Y21" s="69"/>
      <c r="Z21" s="69"/>
    </row>
    <row r="22" spans="1:26" ht="39.950000000000003" customHeight="1" x14ac:dyDescent="0.25">
      <c r="A22" s="47">
        <v>15</v>
      </c>
      <c r="B22" s="34">
        <v>23</v>
      </c>
      <c r="C22" s="57" t="s">
        <v>80</v>
      </c>
      <c r="D22" s="72" t="s">
        <v>45</v>
      </c>
      <c r="E22" s="93" t="s">
        <v>71</v>
      </c>
      <c r="F22" s="74" t="s">
        <v>76</v>
      </c>
      <c r="G22" s="73" t="s">
        <v>77</v>
      </c>
      <c r="H22" s="31">
        <v>30100</v>
      </c>
      <c r="I22" s="96">
        <v>0</v>
      </c>
      <c r="J22" s="81">
        <f t="shared" si="0"/>
        <v>0</v>
      </c>
      <c r="K22" s="82" t="str">
        <f t="shared" si="1"/>
        <v>OK</v>
      </c>
      <c r="L22" s="69"/>
      <c r="M22" s="69"/>
      <c r="N22" s="69"/>
      <c r="O22" s="69"/>
      <c r="P22" s="69"/>
      <c r="Q22" s="69"/>
      <c r="R22" s="69"/>
      <c r="S22" s="69"/>
      <c r="T22" s="69"/>
      <c r="U22" s="69"/>
      <c r="V22" s="69"/>
      <c r="W22" s="69"/>
      <c r="X22" s="69"/>
      <c r="Y22" s="69"/>
      <c r="Z22" s="69"/>
    </row>
    <row r="23" spans="1:26" ht="49.5" customHeight="1" x14ac:dyDescent="0.25">
      <c r="A23" s="47">
        <v>16</v>
      </c>
      <c r="B23" s="37">
        <v>24</v>
      </c>
      <c r="C23" s="71" t="s">
        <v>86</v>
      </c>
      <c r="D23" s="72" t="s">
        <v>46</v>
      </c>
      <c r="E23" s="93" t="s">
        <v>72</v>
      </c>
      <c r="F23" s="74" t="s">
        <v>76</v>
      </c>
      <c r="G23" s="73" t="s">
        <v>77</v>
      </c>
      <c r="H23" s="31">
        <v>3239.6</v>
      </c>
      <c r="I23" s="96">
        <v>0</v>
      </c>
      <c r="J23" s="81">
        <f t="shared" si="0"/>
        <v>0</v>
      </c>
      <c r="K23" s="82" t="str">
        <f t="shared" si="1"/>
        <v>OK</v>
      </c>
      <c r="L23" s="69"/>
      <c r="M23" s="69"/>
      <c r="N23" s="69"/>
      <c r="O23" s="69"/>
      <c r="P23" s="69"/>
      <c r="Q23" s="69"/>
      <c r="R23" s="69"/>
      <c r="S23" s="69"/>
      <c r="T23" s="69"/>
      <c r="U23" s="69"/>
      <c r="V23" s="69"/>
      <c r="W23" s="69"/>
      <c r="X23" s="69"/>
      <c r="Y23" s="69"/>
      <c r="Z23" s="69"/>
    </row>
    <row r="24" spans="1:26" ht="39.950000000000003" customHeight="1" x14ac:dyDescent="0.25">
      <c r="A24" s="47">
        <v>18</v>
      </c>
      <c r="B24" s="37">
        <v>26</v>
      </c>
      <c r="C24" s="57" t="s">
        <v>80</v>
      </c>
      <c r="D24" s="72" t="s">
        <v>47</v>
      </c>
      <c r="E24" s="93" t="s">
        <v>73</v>
      </c>
      <c r="F24" s="74" t="s">
        <v>76</v>
      </c>
      <c r="G24" s="73" t="s">
        <v>77</v>
      </c>
      <c r="H24" s="31">
        <v>2140.61</v>
      </c>
      <c r="I24" s="96">
        <v>0</v>
      </c>
      <c r="J24" s="81">
        <f t="shared" si="0"/>
        <v>0</v>
      </c>
      <c r="K24" s="82" t="str">
        <f t="shared" si="1"/>
        <v>OK</v>
      </c>
      <c r="L24" s="69"/>
      <c r="M24" s="69"/>
      <c r="N24" s="69"/>
      <c r="O24" s="69"/>
      <c r="P24" s="69"/>
      <c r="Q24" s="69"/>
      <c r="R24" s="69"/>
      <c r="S24" s="69"/>
      <c r="T24" s="69"/>
      <c r="U24" s="69"/>
      <c r="V24" s="69"/>
      <c r="W24" s="69"/>
      <c r="X24" s="69"/>
      <c r="Y24" s="69"/>
      <c r="Z24" s="69"/>
    </row>
    <row r="25" spans="1:26" ht="39.950000000000003" customHeight="1" x14ac:dyDescent="0.25">
      <c r="A25" s="47">
        <v>19</v>
      </c>
      <c r="B25" s="34">
        <v>27</v>
      </c>
      <c r="C25" s="65" t="s">
        <v>82</v>
      </c>
      <c r="D25" s="72" t="s">
        <v>48</v>
      </c>
      <c r="E25" s="93" t="s">
        <v>74</v>
      </c>
      <c r="F25" s="74" t="s">
        <v>76</v>
      </c>
      <c r="G25" s="73" t="s">
        <v>77</v>
      </c>
      <c r="H25" s="31">
        <v>4749.99</v>
      </c>
      <c r="I25" s="96">
        <v>0</v>
      </c>
      <c r="J25" s="81">
        <f t="shared" si="0"/>
        <v>0</v>
      </c>
      <c r="K25" s="82" t="str">
        <f t="shared" si="1"/>
        <v>OK</v>
      </c>
      <c r="L25" s="69"/>
      <c r="M25" s="69"/>
      <c r="N25" s="69"/>
      <c r="O25" s="69"/>
      <c r="P25" s="69"/>
      <c r="Q25" s="69"/>
      <c r="R25" s="69"/>
      <c r="S25" s="69"/>
      <c r="T25" s="69"/>
      <c r="U25" s="69"/>
      <c r="V25" s="69"/>
      <c r="W25" s="69"/>
      <c r="X25" s="69"/>
      <c r="Y25" s="69"/>
      <c r="Z25" s="69"/>
    </row>
    <row r="26" spans="1:26" ht="39.950000000000003" customHeight="1" x14ac:dyDescent="0.25">
      <c r="A26" s="136">
        <v>20</v>
      </c>
      <c r="B26" s="37">
        <v>28</v>
      </c>
      <c r="C26" s="142" t="s">
        <v>87</v>
      </c>
      <c r="D26" s="72" t="s">
        <v>49</v>
      </c>
      <c r="E26" s="93" t="s">
        <v>75</v>
      </c>
      <c r="F26" s="74" t="s">
        <v>76</v>
      </c>
      <c r="G26" s="73" t="s">
        <v>77</v>
      </c>
      <c r="H26" s="31">
        <v>19713</v>
      </c>
      <c r="I26" s="96">
        <v>0</v>
      </c>
      <c r="J26" s="81">
        <f t="shared" si="0"/>
        <v>0</v>
      </c>
      <c r="K26" s="82" t="str">
        <f t="shared" si="1"/>
        <v>OK</v>
      </c>
      <c r="L26" s="69"/>
      <c r="M26" s="69"/>
      <c r="N26" s="69"/>
      <c r="O26" s="69"/>
      <c r="P26" s="69"/>
      <c r="Q26" s="69"/>
      <c r="R26" s="69"/>
      <c r="S26" s="69"/>
      <c r="T26" s="69"/>
      <c r="U26" s="69"/>
      <c r="V26" s="69"/>
      <c r="W26" s="69"/>
      <c r="X26" s="69"/>
      <c r="Y26" s="69"/>
      <c r="Z26" s="69"/>
    </row>
    <row r="27" spans="1:26" ht="39.950000000000003" customHeight="1" x14ac:dyDescent="0.25">
      <c r="A27" s="137"/>
      <c r="B27" s="34">
        <v>29</v>
      </c>
      <c r="C27" s="143"/>
      <c r="D27" s="72" t="s">
        <v>50</v>
      </c>
      <c r="E27" s="93" t="s">
        <v>75</v>
      </c>
      <c r="F27" s="74" t="s">
        <v>76</v>
      </c>
      <c r="G27" s="73" t="s">
        <v>77</v>
      </c>
      <c r="H27" s="31">
        <v>19713</v>
      </c>
      <c r="I27" s="96">
        <v>1</v>
      </c>
      <c r="J27" s="81">
        <f t="shared" si="0"/>
        <v>1</v>
      </c>
      <c r="K27" s="82" t="str">
        <f t="shared" si="1"/>
        <v>OK</v>
      </c>
      <c r="L27" s="69"/>
      <c r="M27" s="69"/>
      <c r="N27" s="69"/>
      <c r="O27" s="69"/>
      <c r="P27" s="69"/>
      <c r="Q27" s="69"/>
      <c r="R27" s="69"/>
      <c r="S27" s="69"/>
      <c r="T27" s="69"/>
      <c r="U27" s="69"/>
      <c r="V27" s="69"/>
      <c r="W27" s="69"/>
      <c r="X27" s="69"/>
      <c r="Y27" s="69"/>
      <c r="Z27" s="69"/>
    </row>
    <row r="28" spans="1:26" ht="39.950000000000003" customHeight="1" x14ac:dyDescent="0.25">
      <c r="A28" s="137"/>
      <c r="B28" s="37">
        <v>30</v>
      </c>
      <c r="C28" s="143"/>
      <c r="D28" s="72" t="s">
        <v>51</v>
      </c>
      <c r="E28" s="93" t="s">
        <v>75</v>
      </c>
      <c r="F28" s="74" t="s">
        <v>76</v>
      </c>
      <c r="G28" s="73" t="s">
        <v>77</v>
      </c>
      <c r="H28" s="31">
        <v>26239</v>
      </c>
      <c r="I28" s="96">
        <v>0</v>
      </c>
      <c r="J28" s="81">
        <f t="shared" si="0"/>
        <v>0</v>
      </c>
      <c r="K28" s="82" t="str">
        <f t="shared" si="1"/>
        <v>OK</v>
      </c>
      <c r="L28" s="69"/>
      <c r="M28" s="69"/>
      <c r="N28" s="69"/>
      <c r="O28" s="69"/>
      <c r="P28" s="69"/>
      <c r="Q28" s="69"/>
      <c r="R28" s="69"/>
      <c r="S28" s="69"/>
      <c r="T28" s="69"/>
      <c r="U28" s="69"/>
      <c r="V28" s="69"/>
      <c r="W28" s="69"/>
      <c r="X28" s="69"/>
      <c r="Y28" s="69"/>
      <c r="Z28" s="69"/>
    </row>
    <row r="29" spans="1:26" ht="27.95" customHeight="1" x14ac:dyDescent="0.25">
      <c r="A29" s="138"/>
      <c r="B29" s="61">
        <v>31</v>
      </c>
      <c r="C29" s="144"/>
      <c r="D29" s="50" t="s">
        <v>52</v>
      </c>
      <c r="E29" s="92" t="s">
        <v>75</v>
      </c>
      <c r="F29" s="62" t="s">
        <v>76</v>
      </c>
      <c r="G29" s="63" t="s">
        <v>77</v>
      </c>
      <c r="H29" s="64">
        <v>63503</v>
      </c>
      <c r="I29" s="96">
        <v>0</v>
      </c>
      <c r="J29" s="81">
        <f t="shared" si="0"/>
        <v>0</v>
      </c>
      <c r="K29" s="82" t="str">
        <f t="shared" si="1"/>
        <v>OK</v>
      </c>
      <c r="L29" s="8"/>
      <c r="M29" s="8"/>
      <c r="N29" s="8"/>
      <c r="O29" s="8"/>
      <c r="P29" s="8"/>
      <c r="Q29" s="8"/>
      <c r="R29" s="8"/>
      <c r="S29" s="8"/>
      <c r="T29" s="8"/>
      <c r="U29" s="69"/>
      <c r="V29" s="69"/>
      <c r="W29" s="69"/>
      <c r="X29" s="69"/>
      <c r="Y29" s="69"/>
      <c r="Z29" s="8"/>
    </row>
    <row r="30" spans="1:26" s="46" customFormat="1" ht="15.75" x14ac:dyDescent="0.25">
      <c r="A30" s="40"/>
      <c r="B30" s="40"/>
      <c r="C30" s="94"/>
      <c r="D30" s="41"/>
      <c r="E30" s="42"/>
      <c r="F30" s="42"/>
      <c r="G30" s="42"/>
      <c r="H30" s="43"/>
      <c r="I30" s="97">
        <f>SUM(I4:I29)</f>
        <v>5</v>
      </c>
      <c r="J30" s="79">
        <f>SUM(J4:J29)</f>
        <v>5</v>
      </c>
      <c r="K30" s="44"/>
      <c r="L30" s="45">
        <f t="shared" ref="L30:T30" si="2">SUMPRODUCT($H$4:$H$29,L4:L29)</f>
        <v>0</v>
      </c>
      <c r="M30" s="45">
        <f t="shared" si="2"/>
        <v>0</v>
      </c>
      <c r="N30" s="45">
        <f t="shared" si="2"/>
        <v>0</v>
      </c>
      <c r="O30" s="45">
        <f t="shared" si="2"/>
        <v>0</v>
      </c>
      <c r="P30" s="45">
        <f t="shared" si="2"/>
        <v>0</v>
      </c>
      <c r="Q30" s="45">
        <f t="shared" si="2"/>
        <v>0</v>
      </c>
      <c r="R30" s="45">
        <f t="shared" si="2"/>
        <v>0</v>
      </c>
      <c r="S30" s="45">
        <f t="shared" si="2"/>
        <v>0</v>
      </c>
      <c r="T30" s="45">
        <f t="shared" si="2"/>
        <v>0</v>
      </c>
      <c r="U30" s="45"/>
      <c r="V30" s="45"/>
      <c r="W30" s="45"/>
      <c r="X30" s="45"/>
      <c r="Y30" s="45"/>
      <c r="Z30" s="45">
        <f>SUMPRODUCT($H$4:$H$29,Z4:Z29)</f>
        <v>0</v>
      </c>
    </row>
    <row r="31" spans="1:26" ht="15.75" thickBot="1" x14ac:dyDescent="0.3">
      <c r="M31" s="27"/>
    </row>
    <row r="32" spans="1:26" ht="15.75" thickBot="1" x14ac:dyDescent="0.3">
      <c r="C32" s="145" t="s">
        <v>104</v>
      </c>
      <c r="D32" s="146"/>
      <c r="E32" s="146"/>
      <c r="F32" s="146"/>
      <c r="G32" s="146"/>
      <c r="H32" s="147"/>
    </row>
  </sheetData>
  <autoFilter ref="A3:Z30" xr:uid="{00000000-0001-0000-0000-000000000000}"/>
  <mergeCells count="27">
    <mergeCell ref="N1:N2"/>
    <mergeCell ref="A2:H2"/>
    <mergeCell ref="I2:K2"/>
    <mergeCell ref="A1:C1"/>
    <mergeCell ref="D1:H1"/>
    <mergeCell ref="I1:K1"/>
    <mergeCell ref="L1:L2"/>
    <mergeCell ref="M1:M2"/>
    <mergeCell ref="Z1:Z2"/>
    <mergeCell ref="O1:O2"/>
    <mergeCell ref="P1:P2"/>
    <mergeCell ref="Q1:Q2"/>
    <mergeCell ref="R1:R2"/>
    <mergeCell ref="S1:S2"/>
    <mergeCell ref="T1:T2"/>
    <mergeCell ref="U1:U2"/>
    <mergeCell ref="V1:V2"/>
    <mergeCell ref="W1:W2"/>
    <mergeCell ref="X1:X2"/>
    <mergeCell ref="Y1:Y2"/>
    <mergeCell ref="C32:H32"/>
    <mergeCell ref="A4:A8"/>
    <mergeCell ref="C4:C8"/>
    <mergeCell ref="A17:A21"/>
    <mergeCell ref="C17:C21"/>
    <mergeCell ref="A26:A29"/>
    <mergeCell ref="C26:C29"/>
  </mergeCells>
  <conditionalFormatting sqref="L4:Z29">
    <cfRule type="cellIs" dxfId="39" priority="3" stopIfTrue="1" operator="greaterThan">
      <formula>0</formula>
    </cfRule>
    <cfRule type="cellIs" dxfId="38" priority="4" stopIfTrue="1" operator="greaterThan">
      <formula>0</formula>
    </cfRule>
    <cfRule type="cellIs" dxfId="37" priority="5" stopIfTrue="1" operator="greaterThan">
      <formula>0</formula>
    </cfRule>
  </conditionalFormatting>
  <conditionalFormatting sqref="J4:J29">
    <cfRule type="cellIs" dxfId="36" priority="1" operator="lessThan">
      <formula>0</formula>
    </cfRule>
    <cfRule type="cellIs" dxfId="35" priority="2" operator="lessThan">
      <formula>0</formula>
    </cfRule>
  </conditionalFormatting>
  <pageMargins left="0.74791666666666667" right="0.74791666666666667" top="0.98402777777777772" bottom="0.98402777777777772" header="0.51180555555555551" footer="0.51180555555555551"/>
  <pageSetup paperSize="9" firstPageNumber="0" orientation="landscape" horizontalDpi="300" verticalDpi="300" r:id="rId1"/>
  <headerFooter alignWithMargins="0"/>
  <drawing r:id="rId2"/>
  <legacyDrawing r:id="rId3"/>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FD1AAFC-1C18-43E8-9DE9-E510E7E78E78}">
  <dimension ref="A1:Z32"/>
  <sheetViews>
    <sheetView zoomScale="70" zoomScaleNormal="70" workbookViewId="0">
      <selection activeCell="D1" sqref="D1:H1"/>
    </sheetView>
  </sheetViews>
  <sheetFormatPr defaultColWidth="9.7109375" defaultRowHeight="15" x14ac:dyDescent="0.25"/>
  <cols>
    <col min="1" max="2" width="7.85546875" style="3" customWidth="1"/>
    <col min="3" max="3" width="29.42578125" style="95" customWidth="1"/>
    <col min="4" max="4" width="39.42578125" style="18" customWidth="1"/>
    <col min="5" max="5" width="26" style="19" customWidth="1"/>
    <col min="6" max="6" width="18.85546875" style="19" customWidth="1"/>
    <col min="7" max="7" width="16.28515625" style="19" customWidth="1"/>
    <col min="8" max="8" width="19.140625" style="2" customWidth="1"/>
    <col min="9" max="9" width="13.28515625" style="98" customWidth="1"/>
    <col min="10" max="10" width="12.85546875" style="20" customWidth="1"/>
    <col min="11" max="11" width="12.42578125" style="7" customWidth="1"/>
    <col min="12" max="12" width="15.140625" style="6" customWidth="1"/>
    <col min="13" max="13" width="13.42578125" style="6" customWidth="1"/>
    <col min="14" max="14" width="13.42578125" style="4" customWidth="1"/>
    <col min="15" max="15" width="14.140625" style="4" customWidth="1"/>
    <col min="16" max="16" width="14.140625" style="1" customWidth="1"/>
    <col min="17" max="17" width="14" style="1" bestFit="1" customWidth="1"/>
    <col min="18" max="18" width="14.140625" style="1" customWidth="1"/>
    <col min="19" max="19" width="14.42578125" style="5" customWidth="1"/>
    <col min="20" max="20" width="15.28515625" style="1" customWidth="1"/>
    <col min="21" max="22" width="14.42578125" style="1" customWidth="1"/>
    <col min="23" max="23" width="14.5703125" style="1" customWidth="1"/>
    <col min="24" max="24" width="14" style="1" customWidth="1"/>
    <col min="25" max="25" width="15" style="1" customWidth="1"/>
    <col min="26" max="26" width="14.85546875" style="1" customWidth="1"/>
    <col min="27" max="16384" width="9.7109375" style="1"/>
  </cols>
  <sheetData>
    <row r="1" spans="1:26" ht="38.25" customHeight="1" x14ac:dyDescent="0.25">
      <c r="A1" s="155" t="s">
        <v>78</v>
      </c>
      <c r="B1" s="155"/>
      <c r="C1" s="155"/>
      <c r="D1" s="155" t="s">
        <v>106</v>
      </c>
      <c r="E1" s="155"/>
      <c r="F1" s="155"/>
      <c r="G1" s="155"/>
      <c r="H1" s="155"/>
      <c r="I1" s="156" t="s">
        <v>23</v>
      </c>
      <c r="J1" s="156"/>
      <c r="K1" s="156"/>
      <c r="L1" s="148" t="s">
        <v>19</v>
      </c>
      <c r="M1" s="148" t="s">
        <v>19</v>
      </c>
      <c r="N1" s="148" t="s">
        <v>19</v>
      </c>
      <c r="O1" s="148" t="s">
        <v>19</v>
      </c>
      <c r="P1" s="148" t="s">
        <v>19</v>
      </c>
      <c r="Q1" s="148" t="s">
        <v>19</v>
      </c>
      <c r="R1" s="148" t="s">
        <v>19</v>
      </c>
      <c r="S1" s="148" t="s">
        <v>19</v>
      </c>
      <c r="T1" s="148" t="s">
        <v>19</v>
      </c>
      <c r="U1" s="148" t="s">
        <v>19</v>
      </c>
      <c r="V1" s="148" t="s">
        <v>19</v>
      </c>
      <c r="W1" s="148" t="s">
        <v>19</v>
      </c>
      <c r="X1" s="148" t="s">
        <v>19</v>
      </c>
      <c r="Y1" s="148" t="s">
        <v>19</v>
      </c>
      <c r="Z1" s="148" t="s">
        <v>19</v>
      </c>
    </row>
    <row r="2" spans="1:26" ht="33.75" customHeight="1" x14ac:dyDescent="0.25">
      <c r="A2" s="152" t="s">
        <v>94</v>
      </c>
      <c r="B2" s="153"/>
      <c r="C2" s="153"/>
      <c r="D2" s="153"/>
      <c r="E2" s="153"/>
      <c r="F2" s="153"/>
      <c r="G2" s="153"/>
      <c r="H2" s="154"/>
      <c r="I2" s="149" t="s">
        <v>22</v>
      </c>
      <c r="J2" s="150"/>
      <c r="K2" s="151"/>
      <c r="L2" s="148"/>
      <c r="M2" s="148"/>
      <c r="N2" s="148"/>
      <c r="O2" s="148"/>
      <c r="P2" s="148"/>
      <c r="Q2" s="148"/>
      <c r="R2" s="148"/>
      <c r="S2" s="148"/>
      <c r="T2" s="148"/>
      <c r="U2" s="148"/>
      <c r="V2" s="148"/>
      <c r="W2" s="148"/>
      <c r="X2" s="148"/>
      <c r="Y2" s="148"/>
      <c r="Z2" s="148"/>
    </row>
    <row r="3" spans="1:26" s="2" customFormat="1" ht="30" x14ac:dyDescent="0.2">
      <c r="A3" s="75" t="s">
        <v>4</v>
      </c>
      <c r="B3" s="75" t="s">
        <v>2</v>
      </c>
      <c r="C3" s="75" t="s">
        <v>15</v>
      </c>
      <c r="D3" s="75" t="s">
        <v>20</v>
      </c>
      <c r="E3" s="75" t="s">
        <v>25</v>
      </c>
      <c r="F3" s="75" t="s">
        <v>14</v>
      </c>
      <c r="G3" s="75" t="s">
        <v>3</v>
      </c>
      <c r="H3" s="80" t="s">
        <v>17</v>
      </c>
      <c r="I3" s="22" t="s">
        <v>21</v>
      </c>
      <c r="J3" s="23" t="s">
        <v>0</v>
      </c>
      <c r="K3" s="24" t="s">
        <v>1</v>
      </c>
      <c r="L3" s="17" t="s">
        <v>24</v>
      </c>
      <c r="M3" s="17" t="s">
        <v>24</v>
      </c>
      <c r="N3" s="17" t="s">
        <v>24</v>
      </c>
      <c r="O3" s="17" t="s">
        <v>24</v>
      </c>
      <c r="P3" s="17" t="s">
        <v>24</v>
      </c>
      <c r="Q3" s="17" t="s">
        <v>24</v>
      </c>
      <c r="R3" s="17" t="s">
        <v>24</v>
      </c>
      <c r="S3" s="17" t="s">
        <v>24</v>
      </c>
      <c r="T3" s="17" t="s">
        <v>24</v>
      </c>
      <c r="U3" s="17" t="s">
        <v>24</v>
      </c>
      <c r="V3" s="17" t="s">
        <v>24</v>
      </c>
      <c r="W3" s="17" t="s">
        <v>24</v>
      </c>
      <c r="X3" s="17" t="s">
        <v>24</v>
      </c>
      <c r="Y3" s="17" t="s">
        <v>24</v>
      </c>
      <c r="Z3" s="17" t="s">
        <v>24</v>
      </c>
    </row>
    <row r="4" spans="1:26" ht="39.950000000000003" customHeight="1" x14ac:dyDescent="0.25">
      <c r="A4" s="158">
        <v>1</v>
      </c>
      <c r="B4" s="34">
        <v>1</v>
      </c>
      <c r="C4" s="139" t="s">
        <v>79</v>
      </c>
      <c r="D4" s="76" t="s">
        <v>27</v>
      </c>
      <c r="E4" s="87" t="s">
        <v>53</v>
      </c>
      <c r="F4" s="35" t="s">
        <v>76</v>
      </c>
      <c r="G4" s="35" t="s">
        <v>77</v>
      </c>
      <c r="H4" s="36">
        <v>5826</v>
      </c>
      <c r="I4" s="96">
        <v>8</v>
      </c>
      <c r="J4" s="81">
        <f t="shared" ref="J4:J29" si="0">I4-(SUM(L4:Z4))</f>
        <v>8</v>
      </c>
      <c r="K4" s="82" t="str">
        <f>IF(J4&lt;0,"ATENÇÃO","OK")</f>
        <v>OK</v>
      </c>
      <c r="L4" s="8"/>
      <c r="M4" s="33"/>
      <c r="N4" s="8"/>
      <c r="O4" s="8"/>
      <c r="P4" s="8"/>
      <c r="Q4" s="8"/>
      <c r="R4" s="8"/>
      <c r="S4" s="8"/>
      <c r="T4" s="8"/>
      <c r="U4" s="69"/>
      <c r="V4" s="69"/>
      <c r="W4" s="69"/>
      <c r="X4" s="69"/>
      <c r="Y4" s="69"/>
      <c r="Z4" s="8"/>
    </row>
    <row r="5" spans="1:26" ht="39.950000000000003" customHeight="1" x14ac:dyDescent="0.25">
      <c r="A5" s="159"/>
      <c r="B5" s="37">
        <v>2</v>
      </c>
      <c r="C5" s="157"/>
      <c r="D5" s="76" t="s">
        <v>28</v>
      </c>
      <c r="E5" s="87" t="s">
        <v>54</v>
      </c>
      <c r="F5" s="38" t="s">
        <v>76</v>
      </c>
      <c r="G5" s="35" t="s">
        <v>77</v>
      </c>
      <c r="H5" s="39">
        <v>7768</v>
      </c>
      <c r="I5" s="96">
        <v>0</v>
      </c>
      <c r="J5" s="81">
        <f t="shared" si="0"/>
        <v>0</v>
      </c>
      <c r="K5" s="82" t="str">
        <f t="shared" ref="K5:K29" si="1">IF(J5&lt;0,"ATENÇÃO","OK")</f>
        <v>OK</v>
      </c>
      <c r="L5" s="8"/>
      <c r="M5" s="33"/>
      <c r="N5" s="8"/>
      <c r="O5" s="8"/>
      <c r="P5" s="8"/>
      <c r="Q5" s="8"/>
      <c r="R5" s="8"/>
      <c r="S5" s="8"/>
      <c r="T5" s="8"/>
      <c r="U5" s="69"/>
      <c r="V5" s="69"/>
      <c r="W5" s="69"/>
      <c r="X5" s="69"/>
      <c r="Y5" s="69"/>
      <c r="Z5" s="8"/>
    </row>
    <row r="6" spans="1:26" ht="39.950000000000003" customHeight="1" x14ac:dyDescent="0.25">
      <c r="A6" s="159"/>
      <c r="B6" s="34">
        <v>3</v>
      </c>
      <c r="C6" s="157"/>
      <c r="D6" s="77" t="s">
        <v>29</v>
      </c>
      <c r="E6" s="88" t="s">
        <v>55</v>
      </c>
      <c r="F6" s="49" t="s">
        <v>76</v>
      </c>
      <c r="G6" s="49" t="s">
        <v>77</v>
      </c>
      <c r="H6" s="54">
        <v>3954</v>
      </c>
      <c r="I6" s="96">
        <v>0</v>
      </c>
      <c r="J6" s="81">
        <f t="shared" si="0"/>
        <v>0</v>
      </c>
      <c r="K6" s="82" t="str">
        <f t="shared" si="1"/>
        <v>OK</v>
      </c>
      <c r="L6" s="8"/>
      <c r="M6" s="8"/>
      <c r="N6" s="8"/>
      <c r="O6" s="8"/>
      <c r="P6" s="8"/>
      <c r="Q6" s="8"/>
      <c r="R6" s="8"/>
      <c r="S6" s="8"/>
      <c r="T6" s="8"/>
      <c r="U6" s="69"/>
      <c r="V6" s="69"/>
      <c r="W6" s="69"/>
      <c r="X6" s="69"/>
      <c r="Y6" s="69"/>
      <c r="Z6" s="8"/>
    </row>
    <row r="7" spans="1:26" ht="39.950000000000003" customHeight="1" x14ac:dyDescent="0.25">
      <c r="A7" s="159"/>
      <c r="B7" s="37">
        <v>4</v>
      </c>
      <c r="C7" s="157"/>
      <c r="D7" s="77" t="s">
        <v>30</v>
      </c>
      <c r="E7" s="88" t="s">
        <v>56</v>
      </c>
      <c r="F7" s="48" t="s">
        <v>76</v>
      </c>
      <c r="G7" s="49" t="s">
        <v>77</v>
      </c>
      <c r="H7" s="31">
        <v>5272</v>
      </c>
      <c r="I7" s="96">
        <v>0</v>
      </c>
      <c r="J7" s="81">
        <f t="shared" si="0"/>
        <v>0</v>
      </c>
      <c r="K7" s="82" t="str">
        <f t="shared" si="1"/>
        <v>OK</v>
      </c>
      <c r="L7" s="8"/>
      <c r="M7" s="8"/>
      <c r="N7" s="8"/>
      <c r="O7" s="8"/>
      <c r="P7" s="8"/>
      <c r="Q7" s="8"/>
      <c r="R7" s="8"/>
      <c r="S7" s="8"/>
      <c r="T7" s="8"/>
      <c r="U7" s="69"/>
      <c r="V7" s="69"/>
      <c r="W7" s="69"/>
      <c r="X7" s="69"/>
      <c r="Y7" s="69"/>
      <c r="Z7" s="8"/>
    </row>
    <row r="8" spans="1:26" ht="39.950000000000003" customHeight="1" x14ac:dyDescent="0.25">
      <c r="A8" s="160"/>
      <c r="B8" s="34">
        <v>5</v>
      </c>
      <c r="C8" s="141"/>
      <c r="D8" s="78" t="s">
        <v>31</v>
      </c>
      <c r="E8" s="89" t="s">
        <v>57</v>
      </c>
      <c r="F8" s="55" t="s">
        <v>76</v>
      </c>
      <c r="G8" s="56" t="s">
        <v>77</v>
      </c>
      <c r="H8" s="32">
        <v>1134.4000000000001</v>
      </c>
      <c r="I8" s="96">
        <v>0</v>
      </c>
      <c r="J8" s="81">
        <f t="shared" si="0"/>
        <v>0</v>
      </c>
      <c r="K8" s="82" t="str">
        <f t="shared" si="1"/>
        <v>OK</v>
      </c>
      <c r="L8" s="8"/>
      <c r="M8" s="8"/>
      <c r="N8" s="8"/>
      <c r="O8" s="8"/>
      <c r="P8" s="8"/>
      <c r="Q8" s="8"/>
      <c r="R8" s="8"/>
      <c r="S8" s="8"/>
      <c r="T8" s="8"/>
      <c r="U8" s="69"/>
      <c r="V8" s="69"/>
      <c r="W8" s="69"/>
      <c r="X8" s="69"/>
      <c r="Y8" s="69"/>
      <c r="Z8" s="8"/>
    </row>
    <row r="9" spans="1:26" ht="39.950000000000003" customHeight="1" x14ac:dyDescent="0.25">
      <c r="A9" s="47">
        <v>3</v>
      </c>
      <c r="B9" s="34">
        <v>7</v>
      </c>
      <c r="C9" s="57" t="s">
        <v>80</v>
      </c>
      <c r="D9" s="58" t="s">
        <v>32</v>
      </c>
      <c r="E9" s="90" t="s">
        <v>58</v>
      </c>
      <c r="F9" s="60" t="s">
        <v>76</v>
      </c>
      <c r="G9" s="59" t="s">
        <v>77</v>
      </c>
      <c r="H9" s="31">
        <v>725</v>
      </c>
      <c r="I9" s="96">
        <v>0</v>
      </c>
      <c r="J9" s="81">
        <f t="shared" si="0"/>
        <v>0</v>
      </c>
      <c r="K9" s="82" t="str">
        <f t="shared" si="1"/>
        <v>OK</v>
      </c>
      <c r="L9" s="8"/>
      <c r="M9" s="28"/>
      <c r="N9" s="8"/>
      <c r="O9" s="8"/>
      <c r="P9" s="8"/>
      <c r="Q9" s="8"/>
      <c r="R9" s="8"/>
      <c r="S9" s="8"/>
      <c r="T9" s="8"/>
      <c r="U9" s="69"/>
      <c r="V9" s="69"/>
      <c r="W9" s="69"/>
      <c r="X9" s="69"/>
      <c r="Y9" s="69"/>
      <c r="Z9" s="8"/>
    </row>
    <row r="10" spans="1:26" ht="39.950000000000003" customHeight="1" x14ac:dyDescent="0.25">
      <c r="A10" s="30">
        <v>4</v>
      </c>
      <c r="B10" s="37">
        <v>8</v>
      </c>
      <c r="C10" s="57" t="s">
        <v>80</v>
      </c>
      <c r="D10" s="66" t="s">
        <v>33</v>
      </c>
      <c r="E10" s="91" t="s">
        <v>59</v>
      </c>
      <c r="F10" s="67" t="s">
        <v>76</v>
      </c>
      <c r="G10" s="68" t="s">
        <v>77</v>
      </c>
      <c r="H10" s="31">
        <v>1983.33</v>
      </c>
      <c r="I10" s="96">
        <v>0</v>
      </c>
      <c r="J10" s="81">
        <f t="shared" si="0"/>
        <v>0</v>
      </c>
      <c r="K10" s="82" t="str">
        <f t="shared" si="1"/>
        <v>OK</v>
      </c>
      <c r="L10" s="69"/>
      <c r="M10" s="70"/>
      <c r="N10" s="69"/>
      <c r="O10" s="69"/>
      <c r="P10" s="69"/>
      <c r="Q10" s="69"/>
      <c r="R10" s="69"/>
      <c r="S10" s="69"/>
      <c r="T10" s="69"/>
      <c r="U10" s="69"/>
      <c r="V10" s="69"/>
      <c r="W10" s="69"/>
      <c r="X10" s="69"/>
      <c r="Y10" s="69"/>
      <c r="Z10" s="69"/>
    </row>
    <row r="11" spans="1:26" ht="49.5" customHeight="1" x14ac:dyDescent="0.25">
      <c r="A11" s="30">
        <v>6</v>
      </c>
      <c r="B11" s="37">
        <v>10</v>
      </c>
      <c r="C11" s="65" t="s">
        <v>81</v>
      </c>
      <c r="D11" s="66" t="s">
        <v>34</v>
      </c>
      <c r="E11" s="91" t="s">
        <v>60</v>
      </c>
      <c r="F11" s="67" t="s">
        <v>76</v>
      </c>
      <c r="G11" s="68" t="s">
        <v>77</v>
      </c>
      <c r="H11" s="31">
        <v>948</v>
      </c>
      <c r="I11" s="96">
        <v>0</v>
      </c>
      <c r="J11" s="81">
        <f t="shared" si="0"/>
        <v>0</v>
      </c>
      <c r="K11" s="82" t="str">
        <f t="shared" si="1"/>
        <v>OK</v>
      </c>
      <c r="L11" s="69"/>
      <c r="M11" s="70"/>
      <c r="N11" s="69"/>
      <c r="O11" s="69"/>
      <c r="P11" s="69"/>
      <c r="Q11" s="69"/>
      <c r="R11" s="69"/>
      <c r="S11" s="69"/>
      <c r="T11" s="69"/>
      <c r="U11" s="69"/>
      <c r="V11" s="69"/>
      <c r="W11" s="69"/>
      <c r="X11" s="69"/>
      <c r="Y11" s="69"/>
      <c r="Z11" s="69"/>
    </row>
    <row r="12" spans="1:26" ht="39.950000000000003" customHeight="1" x14ac:dyDescent="0.25">
      <c r="A12" s="47">
        <v>7</v>
      </c>
      <c r="B12" s="34">
        <v>11</v>
      </c>
      <c r="C12" s="65" t="s">
        <v>82</v>
      </c>
      <c r="D12" s="66" t="s">
        <v>35</v>
      </c>
      <c r="E12" s="91" t="s">
        <v>61</v>
      </c>
      <c r="F12" s="67" t="s">
        <v>76</v>
      </c>
      <c r="G12" s="68" t="s">
        <v>77</v>
      </c>
      <c r="H12" s="31">
        <v>2316.66</v>
      </c>
      <c r="I12" s="96">
        <v>2</v>
      </c>
      <c r="J12" s="81">
        <f t="shared" si="0"/>
        <v>2</v>
      </c>
      <c r="K12" s="82" t="str">
        <f t="shared" si="1"/>
        <v>OK</v>
      </c>
      <c r="L12" s="69"/>
      <c r="M12" s="70"/>
      <c r="N12" s="69"/>
      <c r="O12" s="69"/>
      <c r="P12" s="69"/>
      <c r="Q12" s="69"/>
      <c r="R12" s="69"/>
      <c r="S12" s="69"/>
      <c r="T12" s="69"/>
      <c r="U12" s="69"/>
      <c r="V12" s="69"/>
      <c r="W12" s="69"/>
      <c r="X12" s="69"/>
      <c r="Y12" s="69"/>
      <c r="Z12" s="69"/>
    </row>
    <row r="13" spans="1:26" ht="39.950000000000003" customHeight="1" x14ac:dyDescent="0.25">
      <c r="A13" s="30">
        <v>8</v>
      </c>
      <c r="B13" s="37">
        <v>12</v>
      </c>
      <c r="C13" s="65" t="s">
        <v>83</v>
      </c>
      <c r="D13" s="66" t="s">
        <v>36</v>
      </c>
      <c r="E13" s="91" t="s">
        <v>62</v>
      </c>
      <c r="F13" s="67" t="s">
        <v>76</v>
      </c>
      <c r="G13" s="68" t="s">
        <v>77</v>
      </c>
      <c r="H13" s="31">
        <v>3230</v>
      </c>
      <c r="I13" s="96">
        <v>0</v>
      </c>
      <c r="J13" s="81">
        <f t="shared" si="0"/>
        <v>0</v>
      </c>
      <c r="K13" s="82" t="str">
        <f t="shared" si="1"/>
        <v>OK</v>
      </c>
      <c r="L13" s="69"/>
      <c r="M13" s="70"/>
      <c r="N13" s="69"/>
      <c r="O13" s="69"/>
      <c r="P13" s="69"/>
      <c r="Q13" s="69"/>
      <c r="R13" s="69"/>
      <c r="S13" s="69"/>
      <c r="T13" s="69"/>
      <c r="U13" s="69"/>
      <c r="V13" s="69"/>
      <c r="W13" s="69"/>
      <c r="X13" s="69"/>
      <c r="Y13" s="69"/>
      <c r="Z13" s="69"/>
    </row>
    <row r="14" spans="1:26" ht="51.75" customHeight="1" x14ac:dyDescent="0.25">
      <c r="A14" s="47">
        <v>9</v>
      </c>
      <c r="B14" s="34">
        <v>13</v>
      </c>
      <c r="C14" s="65" t="s">
        <v>84</v>
      </c>
      <c r="D14" s="66" t="s">
        <v>37</v>
      </c>
      <c r="E14" s="91" t="s">
        <v>63</v>
      </c>
      <c r="F14" s="67" t="s">
        <v>76</v>
      </c>
      <c r="G14" s="68" t="s">
        <v>77</v>
      </c>
      <c r="H14" s="31">
        <v>65900</v>
      </c>
      <c r="I14" s="96">
        <v>1</v>
      </c>
      <c r="J14" s="81">
        <f t="shared" si="0"/>
        <v>1</v>
      </c>
      <c r="K14" s="82" t="str">
        <f t="shared" si="1"/>
        <v>OK</v>
      </c>
      <c r="L14" s="69"/>
      <c r="M14" s="70"/>
      <c r="N14" s="69"/>
      <c r="O14" s="69"/>
      <c r="P14" s="69"/>
      <c r="Q14" s="69"/>
      <c r="R14" s="69"/>
      <c r="S14" s="69"/>
      <c r="T14" s="69"/>
      <c r="U14" s="69"/>
      <c r="V14" s="69"/>
      <c r="W14" s="69"/>
      <c r="X14" s="69"/>
      <c r="Y14" s="69"/>
      <c r="Z14" s="69"/>
    </row>
    <row r="15" spans="1:26" ht="39.950000000000003" customHeight="1" x14ac:dyDescent="0.25">
      <c r="A15" s="30">
        <v>10</v>
      </c>
      <c r="B15" s="37">
        <v>14</v>
      </c>
      <c r="C15" s="57" t="s">
        <v>80</v>
      </c>
      <c r="D15" s="66" t="s">
        <v>38</v>
      </c>
      <c r="E15" s="91" t="s">
        <v>64</v>
      </c>
      <c r="F15" s="67" t="s">
        <v>76</v>
      </c>
      <c r="G15" s="68" t="s">
        <v>77</v>
      </c>
      <c r="H15" s="31">
        <v>17332</v>
      </c>
      <c r="I15" s="96">
        <v>1</v>
      </c>
      <c r="J15" s="81">
        <f t="shared" si="0"/>
        <v>1</v>
      </c>
      <c r="K15" s="82" t="str">
        <f t="shared" si="1"/>
        <v>OK</v>
      </c>
      <c r="L15" s="69"/>
      <c r="M15" s="70"/>
      <c r="N15" s="69"/>
      <c r="O15" s="69"/>
      <c r="P15" s="69"/>
      <c r="Q15" s="69"/>
      <c r="R15" s="69"/>
      <c r="S15" s="69"/>
      <c r="T15" s="69"/>
      <c r="U15" s="69"/>
      <c r="V15" s="69"/>
      <c r="W15" s="69"/>
      <c r="X15" s="69"/>
      <c r="Y15" s="69"/>
      <c r="Z15" s="69"/>
    </row>
    <row r="16" spans="1:26" ht="39.950000000000003" customHeight="1" x14ac:dyDescent="0.25">
      <c r="A16" s="47">
        <v>11</v>
      </c>
      <c r="B16" s="34">
        <v>15</v>
      </c>
      <c r="C16" s="57" t="s">
        <v>80</v>
      </c>
      <c r="D16" s="66" t="s">
        <v>39</v>
      </c>
      <c r="E16" s="91" t="s">
        <v>65</v>
      </c>
      <c r="F16" s="67" t="s">
        <v>76</v>
      </c>
      <c r="G16" s="68" t="s">
        <v>77</v>
      </c>
      <c r="H16" s="31">
        <v>130000</v>
      </c>
      <c r="I16" s="96">
        <v>1</v>
      </c>
      <c r="J16" s="81">
        <f t="shared" si="0"/>
        <v>1</v>
      </c>
      <c r="K16" s="82" t="str">
        <f t="shared" si="1"/>
        <v>OK</v>
      </c>
      <c r="L16" s="69"/>
      <c r="M16" s="70"/>
      <c r="N16" s="69"/>
      <c r="O16" s="69"/>
      <c r="P16" s="69"/>
      <c r="Q16" s="69"/>
      <c r="R16" s="69"/>
      <c r="S16" s="69"/>
      <c r="T16" s="69"/>
      <c r="U16" s="69"/>
      <c r="V16" s="69"/>
      <c r="W16" s="69"/>
      <c r="X16" s="69"/>
      <c r="Y16" s="69"/>
      <c r="Z16" s="69"/>
    </row>
    <row r="17" spans="1:26" ht="39.950000000000003" customHeight="1" x14ac:dyDescent="0.25">
      <c r="A17" s="136">
        <v>14</v>
      </c>
      <c r="B17" s="37">
        <v>18</v>
      </c>
      <c r="C17" s="139" t="s">
        <v>85</v>
      </c>
      <c r="D17" s="66" t="s">
        <v>40</v>
      </c>
      <c r="E17" s="91" t="s">
        <v>66</v>
      </c>
      <c r="F17" s="67" t="s">
        <v>76</v>
      </c>
      <c r="G17" s="68" t="s">
        <v>77</v>
      </c>
      <c r="H17" s="31">
        <v>17500</v>
      </c>
      <c r="I17" s="96">
        <v>0</v>
      </c>
      <c r="J17" s="81">
        <f t="shared" si="0"/>
        <v>0</v>
      </c>
      <c r="K17" s="82" t="str">
        <f t="shared" si="1"/>
        <v>OK</v>
      </c>
      <c r="L17" s="69"/>
      <c r="M17" s="70"/>
      <c r="N17" s="69"/>
      <c r="O17" s="69"/>
      <c r="P17" s="69"/>
      <c r="Q17" s="69"/>
      <c r="R17" s="69"/>
      <c r="S17" s="69"/>
      <c r="T17" s="69"/>
      <c r="U17" s="69"/>
      <c r="V17" s="69"/>
      <c r="W17" s="69"/>
      <c r="X17" s="69"/>
      <c r="Y17" s="69"/>
      <c r="Z17" s="69"/>
    </row>
    <row r="18" spans="1:26" ht="39.950000000000003" customHeight="1" x14ac:dyDescent="0.25">
      <c r="A18" s="137"/>
      <c r="B18" s="34">
        <v>19</v>
      </c>
      <c r="C18" s="140"/>
      <c r="D18" s="66" t="s">
        <v>41</v>
      </c>
      <c r="E18" s="91" t="s">
        <v>67</v>
      </c>
      <c r="F18" s="67" t="s">
        <v>76</v>
      </c>
      <c r="G18" s="68" t="s">
        <v>77</v>
      </c>
      <c r="H18" s="31">
        <v>6028</v>
      </c>
      <c r="I18" s="96">
        <v>0</v>
      </c>
      <c r="J18" s="81">
        <f t="shared" si="0"/>
        <v>0</v>
      </c>
      <c r="K18" s="82" t="str">
        <f t="shared" si="1"/>
        <v>OK</v>
      </c>
      <c r="L18" s="69"/>
      <c r="M18" s="70"/>
      <c r="N18" s="69"/>
      <c r="O18" s="69"/>
      <c r="P18" s="69"/>
      <c r="Q18" s="69"/>
      <c r="R18" s="69"/>
      <c r="S18" s="69"/>
      <c r="T18" s="69"/>
      <c r="U18" s="69"/>
      <c r="V18" s="69"/>
      <c r="W18" s="69"/>
      <c r="X18" s="69"/>
      <c r="Y18" s="69"/>
      <c r="Z18" s="69"/>
    </row>
    <row r="19" spans="1:26" ht="39.950000000000003" customHeight="1" x14ac:dyDescent="0.25">
      <c r="A19" s="137"/>
      <c r="B19" s="37">
        <v>20</v>
      </c>
      <c r="C19" s="140"/>
      <c r="D19" s="50" t="s">
        <v>42</v>
      </c>
      <c r="E19" s="92" t="s">
        <v>68</v>
      </c>
      <c r="F19" s="52" t="s">
        <v>76</v>
      </c>
      <c r="G19" s="51" t="s">
        <v>77</v>
      </c>
      <c r="H19" s="29">
        <v>8100</v>
      </c>
      <c r="I19" s="96">
        <v>0</v>
      </c>
      <c r="J19" s="81">
        <f t="shared" si="0"/>
        <v>0</v>
      </c>
      <c r="K19" s="82" t="str">
        <f t="shared" si="1"/>
        <v>OK</v>
      </c>
      <c r="L19" s="8"/>
      <c r="M19" s="8"/>
      <c r="N19" s="8"/>
      <c r="O19" s="8"/>
      <c r="P19" s="8"/>
      <c r="Q19" s="8"/>
      <c r="R19" s="8"/>
      <c r="S19" s="8"/>
      <c r="T19" s="8"/>
      <c r="U19" s="69"/>
      <c r="V19" s="69"/>
      <c r="W19" s="69"/>
      <c r="X19" s="69"/>
      <c r="Y19" s="69"/>
      <c r="Z19" s="8"/>
    </row>
    <row r="20" spans="1:26" ht="39.950000000000003" customHeight="1" x14ac:dyDescent="0.25">
      <c r="A20" s="137"/>
      <c r="B20" s="34">
        <v>21</v>
      </c>
      <c r="C20" s="140"/>
      <c r="D20" s="72" t="s">
        <v>43</v>
      </c>
      <c r="E20" s="93" t="s">
        <v>69</v>
      </c>
      <c r="F20" s="74" t="s">
        <v>76</v>
      </c>
      <c r="G20" s="73" t="s">
        <v>77</v>
      </c>
      <c r="H20" s="31">
        <v>6925.08</v>
      </c>
      <c r="I20" s="96">
        <v>0</v>
      </c>
      <c r="J20" s="81">
        <f t="shared" si="0"/>
        <v>0</v>
      </c>
      <c r="K20" s="82" t="str">
        <f t="shared" si="1"/>
        <v>OK</v>
      </c>
      <c r="L20" s="69"/>
      <c r="M20" s="69"/>
      <c r="N20" s="69"/>
      <c r="O20" s="69"/>
      <c r="P20" s="69"/>
      <c r="Q20" s="69"/>
      <c r="R20" s="69"/>
      <c r="S20" s="69"/>
      <c r="T20" s="69"/>
      <c r="U20" s="69"/>
      <c r="V20" s="69"/>
      <c r="W20" s="69"/>
      <c r="X20" s="69"/>
      <c r="Y20" s="69"/>
      <c r="Z20" s="69"/>
    </row>
    <row r="21" spans="1:26" ht="39.950000000000003" customHeight="1" x14ac:dyDescent="0.25">
      <c r="A21" s="138"/>
      <c r="B21" s="37">
        <v>22</v>
      </c>
      <c r="C21" s="141"/>
      <c r="D21" s="72" t="s">
        <v>44</v>
      </c>
      <c r="E21" s="93" t="s">
        <v>70</v>
      </c>
      <c r="F21" s="74" t="s">
        <v>76</v>
      </c>
      <c r="G21" s="73" t="s">
        <v>77</v>
      </c>
      <c r="H21" s="31">
        <v>6762.77</v>
      </c>
      <c r="I21" s="96">
        <v>0</v>
      </c>
      <c r="J21" s="81">
        <f t="shared" si="0"/>
        <v>0</v>
      </c>
      <c r="K21" s="82" t="str">
        <f t="shared" si="1"/>
        <v>OK</v>
      </c>
      <c r="L21" s="69"/>
      <c r="M21" s="69"/>
      <c r="N21" s="69"/>
      <c r="O21" s="69"/>
      <c r="P21" s="69"/>
      <c r="Q21" s="69"/>
      <c r="R21" s="69"/>
      <c r="S21" s="69"/>
      <c r="T21" s="69"/>
      <c r="U21" s="69"/>
      <c r="V21" s="69"/>
      <c r="W21" s="69"/>
      <c r="X21" s="69"/>
      <c r="Y21" s="69"/>
      <c r="Z21" s="69"/>
    </row>
    <row r="22" spans="1:26" ht="39.950000000000003" customHeight="1" x14ac:dyDescent="0.25">
      <c r="A22" s="47">
        <v>15</v>
      </c>
      <c r="B22" s="34">
        <v>23</v>
      </c>
      <c r="C22" s="57" t="s">
        <v>80</v>
      </c>
      <c r="D22" s="72" t="s">
        <v>45</v>
      </c>
      <c r="E22" s="93" t="s">
        <v>71</v>
      </c>
      <c r="F22" s="74" t="s">
        <v>76</v>
      </c>
      <c r="G22" s="73" t="s">
        <v>77</v>
      </c>
      <c r="H22" s="31">
        <v>30100</v>
      </c>
      <c r="I22" s="96">
        <v>0</v>
      </c>
      <c r="J22" s="81">
        <f t="shared" si="0"/>
        <v>0</v>
      </c>
      <c r="K22" s="82" t="str">
        <f t="shared" si="1"/>
        <v>OK</v>
      </c>
      <c r="L22" s="69"/>
      <c r="M22" s="69"/>
      <c r="N22" s="69"/>
      <c r="O22" s="69"/>
      <c r="P22" s="69"/>
      <c r="Q22" s="69"/>
      <c r="R22" s="69"/>
      <c r="S22" s="69"/>
      <c r="T22" s="69"/>
      <c r="U22" s="69"/>
      <c r="V22" s="69"/>
      <c r="W22" s="69"/>
      <c r="X22" s="69"/>
      <c r="Y22" s="69"/>
      <c r="Z22" s="69"/>
    </row>
    <row r="23" spans="1:26" ht="49.5" customHeight="1" x14ac:dyDescent="0.25">
      <c r="A23" s="47">
        <v>16</v>
      </c>
      <c r="B23" s="37">
        <v>24</v>
      </c>
      <c r="C23" s="71" t="s">
        <v>86</v>
      </c>
      <c r="D23" s="72" t="s">
        <v>46</v>
      </c>
      <c r="E23" s="93" t="s">
        <v>72</v>
      </c>
      <c r="F23" s="74" t="s">
        <v>76</v>
      </c>
      <c r="G23" s="73" t="s">
        <v>77</v>
      </c>
      <c r="H23" s="31">
        <v>3239.6</v>
      </c>
      <c r="I23" s="96">
        <v>0</v>
      </c>
      <c r="J23" s="81">
        <f t="shared" si="0"/>
        <v>0</v>
      </c>
      <c r="K23" s="82" t="str">
        <f t="shared" si="1"/>
        <v>OK</v>
      </c>
      <c r="L23" s="69"/>
      <c r="M23" s="69"/>
      <c r="N23" s="69"/>
      <c r="O23" s="69"/>
      <c r="P23" s="69"/>
      <c r="Q23" s="69"/>
      <c r="R23" s="69"/>
      <c r="S23" s="69"/>
      <c r="T23" s="69"/>
      <c r="U23" s="69"/>
      <c r="V23" s="69"/>
      <c r="W23" s="69"/>
      <c r="X23" s="69"/>
      <c r="Y23" s="69"/>
      <c r="Z23" s="69"/>
    </row>
    <row r="24" spans="1:26" ht="39.950000000000003" customHeight="1" x14ac:dyDescent="0.25">
      <c r="A24" s="47">
        <v>18</v>
      </c>
      <c r="B24" s="37">
        <v>26</v>
      </c>
      <c r="C24" s="57" t="s">
        <v>80</v>
      </c>
      <c r="D24" s="72" t="s">
        <v>47</v>
      </c>
      <c r="E24" s="93" t="s">
        <v>73</v>
      </c>
      <c r="F24" s="74" t="s">
        <v>76</v>
      </c>
      <c r="G24" s="73" t="s">
        <v>77</v>
      </c>
      <c r="H24" s="31">
        <v>2140.61</v>
      </c>
      <c r="I24" s="96">
        <v>0</v>
      </c>
      <c r="J24" s="81">
        <f t="shared" si="0"/>
        <v>0</v>
      </c>
      <c r="K24" s="82" t="str">
        <f t="shared" si="1"/>
        <v>OK</v>
      </c>
      <c r="L24" s="69"/>
      <c r="M24" s="69"/>
      <c r="N24" s="69"/>
      <c r="O24" s="69"/>
      <c r="P24" s="69"/>
      <c r="Q24" s="69"/>
      <c r="R24" s="69"/>
      <c r="S24" s="69"/>
      <c r="T24" s="69"/>
      <c r="U24" s="69"/>
      <c r="V24" s="69"/>
      <c r="W24" s="69"/>
      <c r="X24" s="69"/>
      <c r="Y24" s="69"/>
      <c r="Z24" s="69"/>
    </row>
    <row r="25" spans="1:26" ht="39.950000000000003" customHeight="1" x14ac:dyDescent="0.25">
      <c r="A25" s="47">
        <v>19</v>
      </c>
      <c r="B25" s="34">
        <v>27</v>
      </c>
      <c r="C25" s="65" t="s">
        <v>82</v>
      </c>
      <c r="D25" s="72" t="s">
        <v>48</v>
      </c>
      <c r="E25" s="93" t="s">
        <v>74</v>
      </c>
      <c r="F25" s="74" t="s">
        <v>76</v>
      </c>
      <c r="G25" s="73" t="s">
        <v>77</v>
      </c>
      <c r="H25" s="31">
        <v>4749.99</v>
      </c>
      <c r="I25" s="96">
        <v>0</v>
      </c>
      <c r="J25" s="81">
        <f t="shared" si="0"/>
        <v>0</v>
      </c>
      <c r="K25" s="82" t="str">
        <f t="shared" si="1"/>
        <v>OK</v>
      </c>
      <c r="L25" s="69"/>
      <c r="M25" s="69"/>
      <c r="N25" s="69"/>
      <c r="O25" s="69"/>
      <c r="P25" s="69"/>
      <c r="Q25" s="69"/>
      <c r="R25" s="69"/>
      <c r="S25" s="69"/>
      <c r="T25" s="69"/>
      <c r="U25" s="69"/>
      <c r="V25" s="69"/>
      <c r="W25" s="69"/>
      <c r="X25" s="69"/>
      <c r="Y25" s="69"/>
      <c r="Z25" s="69"/>
    </row>
    <row r="26" spans="1:26" ht="39.950000000000003" customHeight="1" x14ac:dyDescent="0.25">
      <c r="A26" s="136">
        <v>20</v>
      </c>
      <c r="B26" s="37">
        <v>28</v>
      </c>
      <c r="C26" s="142" t="s">
        <v>87</v>
      </c>
      <c r="D26" s="72" t="s">
        <v>49</v>
      </c>
      <c r="E26" s="93" t="s">
        <v>75</v>
      </c>
      <c r="F26" s="74" t="s">
        <v>76</v>
      </c>
      <c r="G26" s="73" t="s">
        <v>77</v>
      </c>
      <c r="H26" s="31">
        <v>19713</v>
      </c>
      <c r="I26" s="96">
        <v>0</v>
      </c>
      <c r="J26" s="81">
        <f t="shared" si="0"/>
        <v>0</v>
      </c>
      <c r="K26" s="82" t="str">
        <f t="shared" si="1"/>
        <v>OK</v>
      </c>
      <c r="L26" s="69"/>
      <c r="M26" s="69"/>
      <c r="N26" s="69"/>
      <c r="O26" s="69"/>
      <c r="P26" s="69"/>
      <c r="Q26" s="69"/>
      <c r="R26" s="69"/>
      <c r="S26" s="69"/>
      <c r="T26" s="69"/>
      <c r="U26" s="69"/>
      <c r="V26" s="69"/>
      <c r="W26" s="69"/>
      <c r="X26" s="69"/>
      <c r="Y26" s="69"/>
      <c r="Z26" s="69"/>
    </row>
    <row r="27" spans="1:26" ht="39.950000000000003" customHeight="1" x14ac:dyDescent="0.25">
      <c r="A27" s="137"/>
      <c r="B27" s="34">
        <v>29</v>
      </c>
      <c r="C27" s="143"/>
      <c r="D27" s="72" t="s">
        <v>50</v>
      </c>
      <c r="E27" s="93" t="s">
        <v>75</v>
      </c>
      <c r="F27" s="74" t="s">
        <v>76</v>
      </c>
      <c r="G27" s="73" t="s">
        <v>77</v>
      </c>
      <c r="H27" s="31">
        <v>19713</v>
      </c>
      <c r="I27" s="96">
        <v>0</v>
      </c>
      <c r="J27" s="81">
        <f t="shared" si="0"/>
        <v>0</v>
      </c>
      <c r="K27" s="82" t="str">
        <f t="shared" si="1"/>
        <v>OK</v>
      </c>
      <c r="L27" s="69"/>
      <c r="M27" s="69"/>
      <c r="N27" s="69"/>
      <c r="O27" s="69"/>
      <c r="P27" s="69"/>
      <c r="Q27" s="69"/>
      <c r="R27" s="69"/>
      <c r="S27" s="69"/>
      <c r="T27" s="69"/>
      <c r="U27" s="69"/>
      <c r="V27" s="69"/>
      <c r="W27" s="69"/>
      <c r="X27" s="69"/>
      <c r="Y27" s="69"/>
      <c r="Z27" s="69"/>
    </row>
    <row r="28" spans="1:26" ht="39.950000000000003" customHeight="1" x14ac:dyDescent="0.25">
      <c r="A28" s="137"/>
      <c r="B28" s="37">
        <v>30</v>
      </c>
      <c r="C28" s="143"/>
      <c r="D28" s="72" t="s">
        <v>51</v>
      </c>
      <c r="E28" s="93" t="s">
        <v>75</v>
      </c>
      <c r="F28" s="74" t="s">
        <v>76</v>
      </c>
      <c r="G28" s="73" t="s">
        <v>77</v>
      </c>
      <c r="H28" s="31">
        <v>26239</v>
      </c>
      <c r="I28" s="96">
        <v>0</v>
      </c>
      <c r="J28" s="81">
        <f t="shared" si="0"/>
        <v>0</v>
      </c>
      <c r="K28" s="82" t="str">
        <f t="shared" si="1"/>
        <v>OK</v>
      </c>
      <c r="L28" s="69"/>
      <c r="M28" s="69"/>
      <c r="N28" s="69"/>
      <c r="O28" s="69"/>
      <c r="P28" s="69"/>
      <c r="Q28" s="69"/>
      <c r="R28" s="69"/>
      <c r="S28" s="69"/>
      <c r="T28" s="69"/>
      <c r="U28" s="69"/>
      <c r="V28" s="69"/>
      <c r="W28" s="69"/>
      <c r="X28" s="69"/>
      <c r="Y28" s="69"/>
      <c r="Z28" s="69"/>
    </row>
    <row r="29" spans="1:26" ht="27.95" customHeight="1" x14ac:dyDescent="0.25">
      <c r="A29" s="138"/>
      <c r="B29" s="61">
        <v>31</v>
      </c>
      <c r="C29" s="144"/>
      <c r="D29" s="50" t="s">
        <v>52</v>
      </c>
      <c r="E29" s="92" t="s">
        <v>75</v>
      </c>
      <c r="F29" s="62" t="s">
        <v>76</v>
      </c>
      <c r="G29" s="63" t="s">
        <v>77</v>
      </c>
      <c r="H29" s="64">
        <v>63503</v>
      </c>
      <c r="I29" s="96">
        <v>1</v>
      </c>
      <c r="J29" s="81">
        <f t="shared" si="0"/>
        <v>1</v>
      </c>
      <c r="K29" s="82" t="str">
        <f t="shared" si="1"/>
        <v>OK</v>
      </c>
      <c r="L29" s="8"/>
      <c r="M29" s="8"/>
      <c r="N29" s="8"/>
      <c r="O29" s="8"/>
      <c r="P29" s="8"/>
      <c r="Q29" s="8"/>
      <c r="R29" s="8"/>
      <c r="S29" s="8"/>
      <c r="T29" s="8"/>
      <c r="U29" s="69"/>
      <c r="V29" s="69"/>
      <c r="W29" s="69"/>
      <c r="X29" s="69"/>
      <c r="Y29" s="69"/>
      <c r="Z29" s="8"/>
    </row>
    <row r="30" spans="1:26" s="46" customFormat="1" ht="15.75" x14ac:dyDescent="0.25">
      <c r="A30" s="40"/>
      <c r="B30" s="40"/>
      <c r="C30" s="94"/>
      <c r="D30" s="41"/>
      <c r="E30" s="42"/>
      <c r="F30" s="42"/>
      <c r="G30" s="42"/>
      <c r="H30" s="43"/>
      <c r="I30" s="97">
        <f>SUM(I4:I29)</f>
        <v>14</v>
      </c>
      <c r="J30" s="79">
        <f>SUM(J4:J29)</f>
        <v>14</v>
      </c>
      <c r="K30" s="44"/>
      <c r="L30" s="45">
        <f t="shared" ref="L30:T30" si="2">SUMPRODUCT($H$4:$H$29,L4:L29)</f>
        <v>0</v>
      </c>
      <c r="M30" s="45">
        <f t="shared" si="2"/>
        <v>0</v>
      </c>
      <c r="N30" s="45">
        <f t="shared" si="2"/>
        <v>0</v>
      </c>
      <c r="O30" s="45">
        <f t="shared" si="2"/>
        <v>0</v>
      </c>
      <c r="P30" s="45">
        <f t="shared" si="2"/>
        <v>0</v>
      </c>
      <c r="Q30" s="45">
        <f t="shared" si="2"/>
        <v>0</v>
      </c>
      <c r="R30" s="45">
        <f t="shared" si="2"/>
        <v>0</v>
      </c>
      <c r="S30" s="45">
        <f t="shared" si="2"/>
        <v>0</v>
      </c>
      <c r="T30" s="45">
        <f t="shared" si="2"/>
        <v>0</v>
      </c>
      <c r="U30" s="45"/>
      <c r="V30" s="45"/>
      <c r="W30" s="45"/>
      <c r="X30" s="45"/>
      <c r="Y30" s="45"/>
      <c r="Z30" s="45">
        <f>SUMPRODUCT($H$4:$H$29,Z4:Z29)</f>
        <v>0</v>
      </c>
    </row>
    <row r="31" spans="1:26" ht="15.75" thickBot="1" x14ac:dyDescent="0.3">
      <c r="M31" s="27"/>
    </row>
    <row r="32" spans="1:26" ht="15.75" thickBot="1" x14ac:dyDescent="0.3">
      <c r="C32" s="145" t="s">
        <v>104</v>
      </c>
      <c r="D32" s="146"/>
      <c r="E32" s="146"/>
      <c r="F32" s="146"/>
      <c r="G32" s="146"/>
      <c r="H32" s="147"/>
    </row>
  </sheetData>
  <autoFilter ref="A3:Z30" xr:uid="{00000000-0001-0000-0000-000000000000}"/>
  <mergeCells count="27">
    <mergeCell ref="N1:N2"/>
    <mergeCell ref="A2:H2"/>
    <mergeCell ref="I2:K2"/>
    <mergeCell ref="A1:C1"/>
    <mergeCell ref="D1:H1"/>
    <mergeCell ref="I1:K1"/>
    <mergeCell ref="L1:L2"/>
    <mergeCell ref="M1:M2"/>
    <mergeCell ref="Z1:Z2"/>
    <mergeCell ref="O1:O2"/>
    <mergeCell ref="P1:P2"/>
    <mergeCell ref="Q1:Q2"/>
    <mergeCell ref="R1:R2"/>
    <mergeCell ref="S1:S2"/>
    <mergeCell ref="T1:T2"/>
    <mergeCell ref="U1:U2"/>
    <mergeCell ref="V1:V2"/>
    <mergeCell ref="W1:W2"/>
    <mergeCell ref="X1:X2"/>
    <mergeCell ref="Y1:Y2"/>
    <mergeCell ref="C32:H32"/>
    <mergeCell ref="A4:A8"/>
    <mergeCell ref="C4:C8"/>
    <mergeCell ref="A17:A21"/>
    <mergeCell ref="C17:C21"/>
    <mergeCell ref="A26:A29"/>
    <mergeCell ref="C26:C29"/>
  </mergeCells>
  <conditionalFormatting sqref="L4:Z29">
    <cfRule type="cellIs" dxfId="34" priority="3" stopIfTrue="1" operator="greaterThan">
      <formula>0</formula>
    </cfRule>
    <cfRule type="cellIs" dxfId="33" priority="4" stopIfTrue="1" operator="greaterThan">
      <formula>0</formula>
    </cfRule>
    <cfRule type="cellIs" dxfId="32" priority="5" stopIfTrue="1" operator="greaterThan">
      <formula>0</formula>
    </cfRule>
  </conditionalFormatting>
  <conditionalFormatting sqref="J4:J29">
    <cfRule type="cellIs" dxfId="31" priority="1" operator="lessThan">
      <formula>0</formula>
    </cfRule>
    <cfRule type="cellIs" dxfId="30" priority="2" operator="lessThan">
      <formula>0</formula>
    </cfRule>
  </conditionalFormatting>
  <pageMargins left="0.74791666666666667" right="0.74791666666666667" top="0.98402777777777772" bottom="0.98402777777777772" header="0.51180555555555551" footer="0.51180555555555551"/>
  <pageSetup paperSize="9" firstPageNumber="0" orientation="landscape" horizontalDpi="300" verticalDpi="300" r:id="rId1"/>
  <headerFooter alignWithMargins="0"/>
  <drawing r:id="rId2"/>
  <legacyDrawing r:id="rId3"/>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027474-531E-4508-B0AA-BF93737BC754}">
  <dimension ref="A1:Z32"/>
  <sheetViews>
    <sheetView zoomScale="70" zoomScaleNormal="70" workbookViewId="0">
      <selection activeCell="D1" sqref="D1:H1"/>
    </sheetView>
  </sheetViews>
  <sheetFormatPr defaultColWidth="9.7109375" defaultRowHeight="15" x14ac:dyDescent="0.25"/>
  <cols>
    <col min="1" max="2" width="7.85546875" style="3" customWidth="1"/>
    <col min="3" max="3" width="29.42578125" style="95" customWidth="1"/>
    <col min="4" max="4" width="39.42578125" style="18" customWidth="1"/>
    <col min="5" max="5" width="26" style="19" customWidth="1"/>
    <col min="6" max="6" width="18.85546875" style="19" customWidth="1"/>
    <col min="7" max="7" width="16.28515625" style="19" customWidth="1"/>
    <col min="8" max="8" width="19.140625" style="2" customWidth="1"/>
    <col min="9" max="9" width="13.28515625" style="98" customWidth="1"/>
    <col min="10" max="10" width="12.85546875" style="20" customWidth="1"/>
    <col min="11" max="11" width="12.42578125" style="7" customWidth="1"/>
    <col min="12" max="12" width="15.140625" style="6" customWidth="1"/>
    <col min="13" max="13" width="13.42578125" style="6" customWidth="1"/>
    <col min="14" max="14" width="13.42578125" style="4" customWidth="1"/>
    <col min="15" max="15" width="14.140625" style="4" customWidth="1"/>
    <col min="16" max="16" width="14.140625" style="1" customWidth="1"/>
    <col min="17" max="17" width="14" style="1" bestFit="1" customWidth="1"/>
    <col min="18" max="18" width="14.140625" style="1" customWidth="1"/>
    <col min="19" max="19" width="14.42578125" style="5" customWidth="1"/>
    <col min="20" max="20" width="15.28515625" style="1" customWidth="1"/>
    <col min="21" max="22" width="14.42578125" style="1" customWidth="1"/>
    <col min="23" max="23" width="14.5703125" style="1" customWidth="1"/>
    <col min="24" max="24" width="14" style="1" customWidth="1"/>
    <col min="25" max="25" width="15" style="1" customWidth="1"/>
    <col min="26" max="26" width="14.85546875" style="1" customWidth="1"/>
    <col min="27" max="16384" width="9.7109375" style="1"/>
  </cols>
  <sheetData>
    <row r="1" spans="1:26" ht="38.25" customHeight="1" x14ac:dyDescent="0.25">
      <c r="A1" s="155" t="s">
        <v>78</v>
      </c>
      <c r="B1" s="155"/>
      <c r="C1" s="155"/>
      <c r="D1" s="155" t="s">
        <v>106</v>
      </c>
      <c r="E1" s="155"/>
      <c r="F1" s="155"/>
      <c r="G1" s="155"/>
      <c r="H1" s="155"/>
      <c r="I1" s="156" t="s">
        <v>23</v>
      </c>
      <c r="J1" s="156"/>
      <c r="K1" s="156"/>
      <c r="L1" s="148" t="s">
        <v>19</v>
      </c>
      <c r="M1" s="148" t="s">
        <v>19</v>
      </c>
      <c r="N1" s="148" t="s">
        <v>19</v>
      </c>
      <c r="O1" s="148" t="s">
        <v>19</v>
      </c>
      <c r="P1" s="148" t="s">
        <v>19</v>
      </c>
      <c r="Q1" s="148" t="s">
        <v>19</v>
      </c>
      <c r="R1" s="148" t="s">
        <v>19</v>
      </c>
      <c r="S1" s="148" t="s">
        <v>19</v>
      </c>
      <c r="T1" s="148" t="s">
        <v>19</v>
      </c>
      <c r="U1" s="148" t="s">
        <v>19</v>
      </c>
      <c r="V1" s="148" t="s">
        <v>19</v>
      </c>
      <c r="W1" s="148" t="s">
        <v>19</v>
      </c>
      <c r="X1" s="148" t="s">
        <v>19</v>
      </c>
      <c r="Y1" s="148" t="s">
        <v>19</v>
      </c>
      <c r="Z1" s="148" t="s">
        <v>19</v>
      </c>
    </row>
    <row r="2" spans="1:26" ht="33.75" customHeight="1" x14ac:dyDescent="0.25">
      <c r="A2" s="152" t="s">
        <v>95</v>
      </c>
      <c r="B2" s="153"/>
      <c r="C2" s="153"/>
      <c r="D2" s="153"/>
      <c r="E2" s="153"/>
      <c r="F2" s="153"/>
      <c r="G2" s="153"/>
      <c r="H2" s="154"/>
      <c r="I2" s="149" t="s">
        <v>22</v>
      </c>
      <c r="J2" s="150"/>
      <c r="K2" s="151"/>
      <c r="L2" s="148"/>
      <c r="M2" s="148"/>
      <c r="N2" s="148"/>
      <c r="O2" s="148"/>
      <c r="P2" s="148"/>
      <c r="Q2" s="148"/>
      <c r="R2" s="148"/>
      <c r="S2" s="148"/>
      <c r="T2" s="148"/>
      <c r="U2" s="148"/>
      <c r="V2" s="148"/>
      <c r="W2" s="148"/>
      <c r="X2" s="148"/>
      <c r="Y2" s="148"/>
      <c r="Z2" s="148"/>
    </row>
    <row r="3" spans="1:26" s="2" customFormat="1" ht="30" x14ac:dyDescent="0.2">
      <c r="A3" s="75" t="s">
        <v>4</v>
      </c>
      <c r="B3" s="75" t="s">
        <v>2</v>
      </c>
      <c r="C3" s="75" t="s">
        <v>15</v>
      </c>
      <c r="D3" s="75" t="s">
        <v>20</v>
      </c>
      <c r="E3" s="75" t="s">
        <v>25</v>
      </c>
      <c r="F3" s="75" t="s">
        <v>14</v>
      </c>
      <c r="G3" s="75" t="s">
        <v>3</v>
      </c>
      <c r="H3" s="80" t="s">
        <v>17</v>
      </c>
      <c r="I3" s="22" t="s">
        <v>21</v>
      </c>
      <c r="J3" s="23" t="s">
        <v>0</v>
      </c>
      <c r="K3" s="24" t="s">
        <v>1</v>
      </c>
      <c r="L3" s="17" t="s">
        <v>24</v>
      </c>
      <c r="M3" s="17" t="s">
        <v>24</v>
      </c>
      <c r="N3" s="17" t="s">
        <v>24</v>
      </c>
      <c r="O3" s="17" t="s">
        <v>24</v>
      </c>
      <c r="P3" s="17" t="s">
        <v>24</v>
      </c>
      <c r="Q3" s="17" t="s">
        <v>24</v>
      </c>
      <c r="R3" s="17" t="s">
        <v>24</v>
      </c>
      <c r="S3" s="17" t="s">
        <v>24</v>
      </c>
      <c r="T3" s="17" t="s">
        <v>24</v>
      </c>
      <c r="U3" s="17" t="s">
        <v>24</v>
      </c>
      <c r="V3" s="17" t="s">
        <v>24</v>
      </c>
      <c r="W3" s="17" t="s">
        <v>24</v>
      </c>
      <c r="X3" s="17" t="s">
        <v>24</v>
      </c>
      <c r="Y3" s="17" t="s">
        <v>24</v>
      </c>
      <c r="Z3" s="17" t="s">
        <v>24</v>
      </c>
    </row>
    <row r="4" spans="1:26" ht="39.950000000000003" customHeight="1" x14ac:dyDescent="0.25">
      <c r="A4" s="158">
        <v>1</v>
      </c>
      <c r="B4" s="34">
        <v>1</v>
      </c>
      <c r="C4" s="139" t="s">
        <v>79</v>
      </c>
      <c r="D4" s="76" t="s">
        <v>27</v>
      </c>
      <c r="E4" s="87" t="s">
        <v>53</v>
      </c>
      <c r="F4" s="35" t="s">
        <v>76</v>
      </c>
      <c r="G4" s="35" t="s">
        <v>77</v>
      </c>
      <c r="H4" s="36">
        <v>5826</v>
      </c>
      <c r="I4" s="96">
        <v>0</v>
      </c>
      <c r="J4" s="81">
        <f t="shared" ref="J4:J29" si="0">I4-(SUM(L4:Z4))</f>
        <v>0</v>
      </c>
      <c r="K4" s="82" t="str">
        <f>IF(J4&lt;0,"ATENÇÃO","OK")</f>
        <v>OK</v>
      </c>
      <c r="L4" s="8"/>
      <c r="M4" s="33"/>
      <c r="N4" s="8"/>
      <c r="O4" s="8"/>
      <c r="P4" s="8"/>
      <c r="Q4" s="8"/>
      <c r="R4" s="8"/>
      <c r="S4" s="8"/>
      <c r="T4" s="8"/>
      <c r="U4" s="69"/>
      <c r="V4" s="69"/>
      <c r="W4" s="69"/>
      <c r="X4" s="69"/>
      <c r="Y4" s="69"/>
      <c r="Z4" s="8"/>
    </row>
    <row r="5" spans="1:26" ht="39.950000000000003" customHeight="1" x14ac:dyDescent="0.25">
      <c r="A5" s="159"/>
      <c r="B5" s="37">
        <v>2</v>
      </c>
      <c r="C5" s="157"/>
      <c r="D5" s="76" t="s">
        <v>28</v>
      </c>
      <c r="E5" s="87" t="s">
        <v>54</v>
      </c>
      <c r="F5" s="38" t="s">
        <v>76</v>
      </c>
      <c r="G5" s="35" t="s">
        <v>77</v>
      </c>
      <c r="H5" s="39">
        <v>7768</v>
      </c>
      <c r="I5" s="96">
        <v>0</v>
      </c>
      <c r="J5" s="81">
        <f t="shared" si="0"/>
        <v>0</v>
      </c>
      <c r="K5" s="82" t="str">
        <f t="shared" ref="K5:K29" si="1">IF(J5&lt;0,"ATENÇÃO","OK")</f>
        <v>OK</v>
      </c>
      <c r="L5" s="8"/>
      <c r="M5" s="33"/>
      <c r="N5" s="8"/>
      <c r="O5" s="8"/>
      <c r="P5" s="8"/>
      <c r="Q5" s="8"/>
      <c r="R5" s="8"/>
      <c r="S5" s="8"/>
      <c r="T5" s="8"/>
      <c r="U5" s="69"/>
      <c r="V5" s="69"/>
      <c r="W5" s="69"/>
      <c r="X5" s="69"/>
      <c r="Y5" s="69"/>
      <c r="Z5" s="8"/>
    </row>
    <row r="6" spans="1:26" ht="39.950000000000003" customHeight="1" x14ac:dyDescent="0.25">
      <c r="A6" s="159"/>
      <c r="B6" s="34">
        <v>3</v>
      </c>
      <c r="C6" s="157"/>
      <c r="D6" s="77" t="s">
        <v>29</v>
      </c>
      <c r="E6" s="88" t="s">
        <v>55</v>
      </c>
      <c r="F6" s="49" t="s">
        <v>76</v>
      </c>
      <c r="G6" s="49" t="s">
        <v>77</v>
      </c>
      <c r="H6" s="54">
        <v>3954</v>
      </c>
      <c r="I6" s="96">
        <v>0</v>
      </c>
      <c r="J6" s="81">
        <f t="shared" si="0"/>
        <v>0</v>
      </c>
      <c r="K6" s="82" t="str">
        <f t="shared" si="1"/>
        <v>OK</v>
      </c>
      <c r="L6" s="8"/>
      <c r="M6" s="8"/>
      <c r="N6" s="8"/>
      <c r="O6" s="8"/>
      <c r="P6" s="8"/>
      <c r="Q6" s="8"/>
      <c r="R6" s="8"/>
      <c r="S6" s="8"/>
      <c r="T6" s="8"/>
      <c r="U6" s="69"/>
      <c r="V6" s="69"/>
      <c r="W6" s="69"/>
      <c r="X6" s="69"/>
      <c r="Y6" s="69"/>
      <c r="Z6" s="8"/>
    </row>
    <row r="7" spans="1:26" ht="39.950000000000003" customHeight="1" x14ac:dyDescent="0.25">
      <c r="A7" s="159"/>
      <c r="B7" s="37">
        <v>4</v>
      </c>
      <c r="C7" s="157"/>
      <c r="D7" s="77" t="s">
        <v>30</v>
      </c>
      <c r="E7" s="88" t="s">
        <v>56</v>
      </c>
      <c r="F7" s="48" t="s">
        <v>76</v>
      </c>
      <c r="G7" s="49" t="s">
        <v>77</v>
      </c>
      <c r="H7" s="31">
        <v>5272</v>
      </c>
      <c r="I7" s="96">
        <v>0</v>
      </c>
      <c r="J7" s="81">
        <f t="shared" si="0"/>
        <v>0</v>
      </c>
      <c r="K7" s="82" t="str">
        <f t="shared" si="1"/>
        <v>OK</v>
      </c>
      <c r="L7" s="8"/>
      <c r="M7" s="8"/>
      <c r="N7" s="8"/>
      <c r="O7" s="8"/>
      <c r="P7" s="8"/>
      <c r="Q7" s="8"/>
      <c r="R7" s="8"/>
      <c r="S7" s="8"/>
      <c r="T7" s="8"/>
      <c r="U7" s="69"/>
      <c r="V7" s="69"/>
      <c r="W7" s="69"/>
      <c r="X7" s="69"/>
      <c r="Y7" s="69"/>
      <c r="Z7" s="8"/>
    </row>
    <row r="8" spans="1:26" ht="39.950000000000003" customHeight="1" x14ac:dyDescent="0.25">
      <c r="A8" s="160"/>
      <c r="B8" s="34">
        <v>5</v>
      </c>
      <c r="C8" s="141"/>
      <c r="D8" s="78" t="s">
        <v>31</v>
      </c>
      <c r="E8" s="89" t="s">
        <v>57</v>
      </c>
      <c r="F8" s="55" t="s">
        <v>76</v>
      </c>
      <c r="G8" s="56" t="s">
        <v>77</v>
      </c>
      <c r="H8" s="32">
        <v>1134.4000000000001</v>
      </c>
      <c r="I8" s="96">
        <v>0</v>
      </c>
      <c r="J8" s="81">
        <f t="shared" si="0"/>
        <v>0</v>
      </c>
      <c r="K8" s="82" t="str">
        <f t="shared" si="1"/>
        <v>OK</v>
      </c>
      <c r="L8" s="8"/>
      <c r="M8" s="8"/>
      <c r="N8" s="8"/>
      <c r="O8" s="8"/>
      <c r="P8" s="8"/>
      <c r="Q8" s="8"/>
      <c r="R8" s="8"/>
      <c r="S8" s="8"/>
      <c r="T8" s="8"/>
      <c r="U8" s="69"/>
      <c r="V8" s="69"/>
      <c r="W8" s="69"/>
      <c r="X8" s="69"/>
      <c r="Y8" s="69"/>
      <c r="Z8" s="8"/>
    </row>
    <row r="9" spans="1:26" ht="39.950000000000003" customHeight="1" x14ac:dyDescent="0.25">
      <c r="A9" s="47">
        <v>3</v>
      </c>
      <c r="B9" s="34">
        <v>7</v>
      </c>
      <c r="C9" s="57" t="s">
        <v>80</v>
      </c>
      <c r="D9" s="58" t="s">
        <v>32</v>
      </c>
      <c r="E9" s="90" t="s">
        <v>58</v>
      </c>
      <c r="F9" s="60" t="s">
        <v>76</v>
      </c>
      <c r="G9" s="59" t="s">
        <v>77</v>
      </c>
      <c r="H9" s="31">
        <v>725</v>
      </c>
      <c r="I9" s="96">
        <v>0</v>
      </c>
      <c r="J9" s="81">
        <f t="shared" si="0"/>
        <v>0</v>
      </c>
      <c r="K9" s="82" t="str">
        <f t="shared" si="1"/>
        <v>OK</v>
      </c>
      <c r="L9" s="8"/>
      <c r="M9" s="28"/>
      <c r="N9" s="8"/>
      <c r="O9" s="8"/>
      <c r="P9" s="8"/>
      <c r="Q9" s="8"/>
      <c r="R9" s="8"/>
      <c r="S9" s="8"/>
      <c r="T9" s="8"/>
      <c r="U9" s="69"/>
      <c r="V9" s="69"/>
      <c r="W9" s="69"/>
      <c r="X9" s="69"/>
      <c r="Y9" s="69"/>
      <c r="Z9" s="8"/>
    </row>
    <row r="10" spans="1:26" ht="39.950000000000003" customHeight="1" x14ac:dyDescent="0.25">
      <c r="A10" s="30">
        <v>4</v>
      </c>
      <c r="B10" s="37">
        <v>8</v>
      </c>
      <c r="C10" s="57" t="s">
        <v>80</v>
      </c>
      <c r="D10" s="66" t="s">
        <v>33</v>
      </c>
      <c r="E10" s="91" t="s">
        <v>59</v>
      </c>
      <c r="F10" s="67" t="s">
        <v>76</v>
      </c>
      <c r="G10" s="68" t="s">
        <v>77</v>
      </c>
      <c r="H10" s="31">
        <v>1983.33</v>
      </c>
      <c r="I10" s="96">
        <v>0</v>
      </c>
      <c r="J10" s="81">
        <f t="shared" si="0"/>
        <v>0</v>
      </c>
      <c r="K10" s="82" t="str">
        <f t="shared" si="1"/>
        <v>OK</v>
      </c>
      <c r="L10" s="69"/>
      <c r="M10" s="70"/>
      <c r="N10" s="69"/>
      <c r="O10" s="69"/>
      <c r="P10" s="69"/>
      <c r="Q10" s="69"/>
      <c r="R10" s="69"/>
      <c r="S10" s="69"/>
      <c r="T10" s="69"/>
      <c r="U10" s="69"/>
      <c r="V10" s="69"/>
      <c r="W10" s="69"/>
      <c r="X10" s="69"/>
      <c r="Y10" s="69"/>
      <c r="Z10" s="69"/>
    </row>
    <row r="11" spans="1:26" ht="49.5" customHeight="1" x14ac:dyDescent="0.25">
      <c r="A11" s="30">
        <v>6</v>
      </c>
      <c r="B11" s="37">
        <v>10</v>
      </c>
      <c r="C11" s="65" t="s">
        <v>81</v>
      </c>
      <c r="D11" s="66" t="s">
        <v>34</v>
      </c>
      <c r="E11" s="91" t="s">
        <v>60</v>
      </c>
      <c r="F11" s="67" t="s">
        <v>76</v>
      </c>
      <c r="G11" s="68" t="s">
        <v>77</v>
      </c>
      <c r="H11" s="31">
        <v>948</v>
      </c>
      <c r="I11" s="96">
        <v>0</v>
      </c>
      <c r="J11" s="81">
        <f t="shared" si="0"/>
        <v>0</v>
      </c>
      <c r="K11" s="82" t="str">
        <f t="shared" si="1"/>
        <v>OK</v>
      </c>
      <c r="L11" s="69"/>
      <c r="M11" s="70"/>
      <c r="N11" s="69"/>
      <c r="O11" s="69"/>
      <c r="P11" s="69"/>
      <c r="Q11" s="69"/>
      <c r="R11" s="69"/>
      <c r="S11" s="69"/>
      <c r="T11" s="69"/>
      <c r="U11" s="69"/>
      <c r="V11" s="69"/>
      <c r="W11" s="69"/>
      <c r="X11" s="69"/>
      <c r="Y11" s="69"/>
      <c r="Z11" s="69"/>
    </row>
    <row r="12" spans="1:26" ht="39.950000000000003" customHeight="1" x14ac:dyDescent="0.25">
      <c r="A12" s="47">
        <v>7</v>
      </c>
      <c r="B12" s="34">
        <v>11</v>
      </c>
      <c r="C12" s="65" t="s">
        <v>82</v>
      </c>
      <c r="D12" s="66" t="s">
        <v>35</v>
      </c>
      <c r="E12" s="91" t="s">
        <v>61</v>
      </c>
      <c r="F12" s="67" t="s">
        <v>76</v>
      </c>
      <c r="G12" s="68" t="s">
        <v>77</v>
      </c>
      <c r="H12" s="31">
        <v>2316.66</v>
      </c>
      <c r="I12" s="96">
        <v>0</v>
      </c>
      <c r="J12" s="81">
        <f t="shared" si="0"/>
        <v>0</v>
      </c>
      <c r="K12" s="82" t="str">
        <f t="shared" si="1"/>
        <v>OK</v>
      </c>
      <c r="L12" s="69"/>
      <c r="M12" s="70"/>
      <c r="N12" s="69"/>
      <c r="O12" s="69"/>
      <c r="P12" s="69"/>
      <c r="Q12" s="69"/>
      <c r="R12" s="69"/>
      <c r="S12" s="69"/>
      <c r="T12" s="69"/>
      <c r="U12" s="69"/>
      <c r="V12" s="69"/>
      <c r="W12" s="69"/>
      <c r="X12" s="69"/>
      <c r="Y12" s="69"/>
      <c r="Z12" s="69"/>
    </row>
    <row r="13" spans="1:26" ht="39.950000000000003" customHeight="1" x14ac:dyDescent="0.25">
      <c r="A13" s="30">
        <v>8</v>
      </c>
      <c r="B13" s="37">
        <v>12</v>
      </c>
      <c r="C13" s="65" t="s">
        <v>83</v>
      </c>
      <c r="D13" s="66" t="s">
        <v>36</v>
      </c>
      <c r="E13" s="91" t="s">
        <v>62</v>
      </c>
      <c r="F13" s="67" t="s">
        <v>76</v>
      </c>
      <c r="G13" s="68" t="s">
        <v>77</v>
      </c>
      <c r="H13" s="31">
        <v>3230</v>
      </c>
      <c r="I13" s="96">
        <v>0</v>
      </c>
      <c r="J13" s="81">
        <f t="shared" si="0"/>
        <v>0</v>
      </c>
      <c r="K13" s="82" t="str">
        <f t="shared" si="1"/>
        <v>OK</v>
      </c>
      <c r="L13" s="69"/>
      <c r="M13" s="70"/>
      <c r="N13" s="69"/>
      <c r="O13" s="69"/>
      <c r="P13" s="69"/>
      <c r="Q13" s="69"/>
      <c r="R13" s="69"/>
      <c r="S13" s="69"/>
      <c r="T13" s="69"/>
      <c r="U13" s="69"/>
      <c r="V13" s="69"/>
      <c r="W13" s="69"/>
      <c r="X13" s="69"/>
      <c r="Y13" s="69"/>
      <c r="Z13" s="69"/>
    </row>
    <row r="14" spans="1:26" ht="51.75" customHeight="1" x14ac:dyDescent="0.25">
      <c r="A14" s="47">
        <v>9</v>
      </c>
      <c r="B14" s="34">
        <v>13</v>
      </c>
      <c r="C14" s="65" t="s">
        <v>84</v>
      </c>
      <c r="D14" s="66" t="s">
        <v>37</v>
      </c>
      <c r="E14" s="91" t="s">
        <v>63</v>
      </c>
      <c r="F14" s="67" t="s">
        <v>76</v>
      </c>
      <c r="G14" s="68" t="s">
        <v>77</v>
      </c>
      <c r="H14" s="31">
        <v>65900</v>
      </c>
      <c r="I14" s="96">
        <v>0</v>
      </c>
      <c r="J14" s="81">
        <f t="shared" si="0"/>
        <v>0</v>
      </c>
      <c r="K14" s="82" t="str">
        <f t="shared" si="1"/>
        <v>OK</v>
      </c>
      <c r="L14" s="69"/>
      <c r="M14" s="70"/>
      <c r="N14" s="69"/>
      <c r="O14" s="69"/>
      <c r="P14" s="69"/>
      <c r="Q14" s="69"/>
      <c r="R14" s="69"/>
      <c r="S14" s="69"/>
      <c r="T14" s="69"/>
      <c r="U14" s="69"/>
      <c r="V14" s="69"/>
      <c r="W14" s="69"/>
      <c r="X14" s="69"/>
      <c r="Y14" s="69"/>
      <c r="Z14" s="69"/>
    </row>
    <row r="15" spans="1:26" ht="39.950000000000003" customHeight="1" x14ac:dyDescent="0.25">
      <c r="A15" s="30">
        <v>10</v>
      </c>
      <c r="B15" s="37">
        <v>14</v>
      </c>
      <c r="C15" s="57" t="s">
        <v>80</v>
      </c>
      <c r="D15" s="66" t="s">
        <v>38</v>
      </c>
      <c r="E15" s="91" t="s">
        <v>64</v>
      </c>
      <c r="F15" s="67" t="s">
        <v>76</v>
      </c>
      <c r="G15" s="68" t="s">
        <v>77</v>
      </c>
      <c r="H15" s="31">
        <v>17332</v>
      </c>
      <c r="I15" s="96">
        <v>0</v>
      </c>
      <c r="J15" s="81">
        <f t="shared" si="0"/>
        <v>0</v>
      </c>
      <c r="K15" s="82" t="str">
        <f t="shared" si="1"/>
        <v>OK</v>
      </c>
      <c r="L15" s="69"/>
      <c r="M15" s="70"/>
      <c r="N15" s="69"/>
      <c r="O15" s="69"/>
      <c r="P15" s="69"/>
      <c r="Q15" s="69"/>
      <c r="R15" s="69"/>
      <c r="S15" s="69"/>
      <c r="T15" s="69"/>
      <c r="U15" s="69"/>
      <c r="V15" s="69"/>
      <c r="W15" s="69"/>
      <c r="X15" s="69"/>
      <c r="Y15" s="69"/>
      <c r="Z15" s="69"/>
    </row>
    <row r="16" spans="1:26" ht="39.950000000000003" customHeight="1" x14ac:dyDescent="0.25">
      <c r="A16" s="47">
        <v>11</v>
      </c>
      <c r="B16" s="34">
        <v>15</v>
      </c>
      <c r="C16" s="57" t="s">
        <v>80</v>
      </c>
      <c r="D16" s="66" t="s">
        <v>39</v>
      </c>
      <c r="E16" s="91" t="s">
        <v>65</v>
      </c>
      <c r="F16" s="67" t="s">
        <v>76</v>
      </c>
      <c r="G16" s="68" t="s">
        <v>77</v>
      </c>
      <c r="H16" s="31">
        <v>130000</v>
      </c>
      <c r="I16" s="96">
        <v>0</v>
      </c>
      <c r="J16" s="81">
        <f t="shared" si="0"/>
        <v>0</v>
      </c>
      <c r="K16" s="82" t="str">
        <f t="shared" si="1"/>
        <v>OK</v>
      </c>
      <c r="L16" s="69"/>
      <c r="M16" s="70"/>
      <c r="N16" s="69"/>
      <c r="O16" s="69"/>
      <c r="P16" s="69"/>
      <c r="Q16" s="69"/>
      <c r="R16" s="69"/>
      <c r="S16" s="69"/>
      <c r="T16" s="69"/>
      <c r="U16" s="69"/>
      <c r="V16" s="69"/>
      <c r="W16" s="69"/>
      <c r="X16" s="69"/>
      <c r="Y16" s="69"/>
      <c r="Z16" s="69"/>
    </row>
    <row r="17" spans="1:26" ht="39.950000000000003" customHeight="1" x14ac:dyDescent="0.25">
      <c r="A17" s="136">
        <v>14</v>
      </c>
      <c r="B17" s="37">
        <v>18</v>
      </c>
      <c r="C17" s="139" t="s">
        <v>85</v>
      </c>
      <c r="D17" s="66" t="s">
        <v>40</v>
      </c>
      <c r="E17" s="91" t="s">
        <v>66</v>
      </c>
      <c r="F17" s="67" t="s">
        <v>76</v>
      </c>
      <c r="G17" s="68" t="s">
        <v>77</v>
      </c>
      <c r="H17" s="31">
        <v>17500</v>
      </c>
      <c r="I17" s="96">
        <v>0</v>
      </c>
      <c r="J17" s="81">
        <f t="shared" si="0"/>
        <v>0</v>
      </c>
      <c r="K17" s="82" t="str">
        <f t="shared" si="1"/>
        <v>OK</v>
      </c>
      <c r="L17" s="69"/>
      <c r="M17" s="70"/>
      <c r="N17" s="69"/>
      <c r="O17" s="69"/>
      <c r="P17" s="69"/>
      <c r="Q17" s="69"/>
      <c r="R17" s="69"/>
      <c r="S17" s="69"/>
      <c r="T17" s="69"/>
      <c r="U17" s="69"/>
      <c r="V17" s="69"/>
      <c r="W17" s="69"/>
      <c r="X17" s="69"/>
      <c r="Y17" s="69"/>
      <c r="Z17" s="69"/>
    </row>
    <row r="18" spans="1:26" ht="39.950000000000003" customHeight="1" x14ac:dyDescent="0.25">
      <c r="A18" s="137"/>
      <c r="B18" s="34">
        <v>19</v>
      </c>
      <c r="C18" s="140"/>
      <c r="D18" s="66" t="s">
        <v>41</v>
      </c>
      <c r="E18" s="91" t="s">
        <v>67</v>
      </c>
      <c r="F18" s="67" t="s">
        <v>76</v>
      </c>
      <c r="G18" s="68" t="s">
        <v>77</v>
      </c>
      <c r="H18" s="31">
        <v>6028</v>
      </c>
      <c r="I18" s="96">
        <v>0</v>
      </c>
      <c r="J18" s="81">
        <f t="shared" si="0"/>
        <v>0</v>
      </c>
      <c r="K18" s="82" t="str">
        <f t="shared" si="1"/>
        <v>OK</v>
      </c>
      <c r="L18" s="69"/>
      <c r="M18" s="70"/>
      <c r="N18" s="69"/>
      <c r="O18" s="69"/>
      <c r="P18" s="69"/>
      <c r="Q18" s="69"/>
      <c r="R18" s="69"/>
      <c r="S18" s="69"/>
      <c r="T18" s="69"/>
      <c r="U18" s="69"/>
      <c r="V18" s="69"/>
      <c r="W18" s="69"/>
      <c r="X18" s="69"/>
      <c r="Y18" s="69"/>
      <c r="Z18" s="69"/>
    </row>
    <row r="19" spans="1:26" ht="39.950000000000003" customHeight="1" x14ac:dyDescent="0.25">
      <c r="A19" s="137"/>
      <c r="B19" s="37">
        <v>20</v>
      </c>
      <c r="C19" s="140"/>
      <c r="D19" s="50" t="s">
        <v>42</v>
      </c>
      <c r="E19" s="92" t="s">
        <v>68</v>
      </c>
      <c r="F19" s="52" t="s">
        <v>76</v>
      </c>
      <c r="G19" s="51" t="s">
        <v>77</v>
      </c>
      <c r="H19" s="29">
        <v>8100</v>
      </c>
      <c r="I19" s="96">
        <v>0</v>
      </c>
      <c r="J19" s="81">
        <f t="shared" si="0"/>
        <v>0</v>
      </c>
      <c r="K19" s="82" t="str">
        <f t="shared" si="1"/>
        <v>OK</v>
      </c>
      <c r="L19" s="8"/>
      <c r="M19" s="8"/>
      <c r="N19" s="8"/>
      <c r="O19" s="8"/>
      <c r="P19" s="8"/>
      <c r="Q19" s="8"/>
      <c r="R19" s="8"/>
      <c r="S19" s="8"/>
      <c r="T19" s="8"/>
      <c r="U19" s="69"/>
      <c r="V19" s="69"/>
      <c r="W19" s="69"/>
      <c r="X19" s="69"/>
      <c r="Y19" s="69"/>
      <c r="Z19" s="8"/>
    </row>
    <row r="20" spans="1:26" ht="39.950000000000003" customHeight="1" x14ac:dyDescent="0.25">
      <c r="A20" s="137"/>
      <c r="B20" s="34">
        <v>21</v>
      </c>
      <c r="C20" s="140"/>
      <c r="D20" s="72" t="s">
        <v>43</v>
      </c>
      <c r="E20" s="93" t="s">
        <v>69</v>
      </c>
      <c r="F20" s="74" t="s">
        <v>76</v>
      </c>
      <c r="G20" s="73" t="s">
        <v>77</v>
      </c>
      <c r="H20" s="31">
        <v>6925.08</v>
      </c>
      <c r="I20" s="96">
        <v>0</v>
      </c>
      <c r="J20" s="81">
        <f t="shared" si="0"/>
        <v>0</v>
      </c>
      <c r="K20" s="82" t="str">
        <f t="shared" si="1"/>
        <v>OK</v>
      </c>
      <c r="L20" s="69"/>
      <c r="M20" s="69"/>
      <c r="N20" s="69"/>
      <c r="O20" s="69"/>
      <c r="P20" s="69"/>
      <c r="Q20" s="69"/>
      <c r="R20" s="69"/>
      <c r="S20" s="69"/>
      <c r="T20" s="69"/>
      <c r="U20" s="69"/>
      <c r="V20" s="69"/>
      <c r="W20" s="69"/>
      <c r="X20" s="69"/>
      <c r="Y20" s="69"/>
      <c r="Z20" s="69"/>
    </row>
    <row r="21" spans="1:26" ht="39.950000000000003" customHeight="1" x14ac:dyDescent="0.25">
      <c r="A21" s="138"/>
      <c r="B21" s="37">
        <v>22</v>
      </c>
      <c r="C21" s="141"/>
      <c r="D21" s="72" t="s">
        <v>44</v>
      </c>
      <c r="E21" s="93" t="s">
        <v>70</v>
      </c>
      <c r="F21" s="74" t="s">
        <v>76</v>
      </c>
      <c r="G21" s="73" t="s">
        <v>77</v>
      </c>
      <c r="H21" s="31">
        <v>6762.77</v>
      </c>
      <c r="I21" s="96">
        <v>0</v>
      </c>
      <c r="J21" s="81">
        <f t="shared" si="0"/>
        <v>0</v>
      </c>
      <c r="K21" s="82" t="str">
        <f t="shared" si="1"/>
        <v>OK</v>
      </c>
      <c r="L21" s="69"/>
      <c r="M21" s="69"/>
      <c r="N21" s="69"/>
      <c r="O21" s="69"/>
      <c r="P21" s="69"/>
      <c r="Q21" s="69"/>
      <c r="R21" s="69"/>
      <c r="S21" s="69"/>
      <c r="T21" s="69"/>
      <c r="U21" s="69"/>
      <c r="V21" s="69"/>
      <c r="W21" s="69"/>
      <c r="X21" s="69"/>
      <c r="Y21" s="69"/>
      <c r="Z21" s="69"/>
    </row>
    <row r="22" spans="1:26" ht="39.950000000000003" customHeight="1" x14ac:dyDescent="0.25">
      <c r="A22" s="47">
        <v>15</v>
      </c>
      <c r="B22" s="34">
        <v>23</v>
      </c>
      <c r="C22" s="57" t="s">
        <v>80</v>
      </c>
      <c r="D22" s="72" t="s">
        <v>45</v>
      </c>
      <c r="E22" s="93" t="s">
        <v>71</v>
      </c>
      <c r="F22" s="74" t="s">
        <v>76</v>
      </c>
      <c r="G22" s="73" t="s">
        <v>77</v>
      </c>
      <c r="H22" s="31">
        <v>30100</v>
      </c>
      <c r="I22" s="96">
        <v>0</v>
      </c>
      <c r="J22" s="81">
        <f t="shared" si="0"/>
        <v>0</v>
      </c>
      <c r="K22" s="82" t="str">
        <f t="shared" si="1"/>
        <v>OK</v>
      </c>
      <c r="L22" s="69"/>
      <c r="M22" s="69"/>
      <c r="N22" s="69"/>
      <c r="O22" s="69"/>
      <c r="P22" s="69"/>
      <c r="Q22" s="69"/>
      <c r="R22" s="69"/>
      <c r="S22" s="69"/>
      <c r="T22" s="69"/>
      <c r="U22" s="69"/>
      <c r="V22" s="69"/>
      <c r="W22" s="69"/>
      <c r="X22" s="69"/>
      <c r="Y22" s="69"/>
      <c r="Z22" s="69"/>
    </row>
    <row r="23" spans="1:26" ht="49.5" customHeight="1" x14ac:dyDescent="0.25">
      <c r="A23" s="47">
        <v>16</v>
      </c>
      <c r="B23" s="37">
        <v>24</v>
      </c>
      <c r="C23" s="71" t="s">
        <v>86</v>
      </c>
      <c r="D23" s="72" t="s">
        <v>46</v>
      </c>
      <c r="E23" s="93" t="s">
        <v>72</v>
      </c>
      <c r="F23" s="74" t="s">
        <v>76</v>
      </c>
      <c r="G23" s="73" t="s">
        <v>77</v>
      </c>
      <c r="H23" s="31">
        <v>3239.6</v>
      </c>
      <c r="I23" s="96">
        <v>0</v>
      </c>
      <c r="J23" s="81">
        <f t="shared" si="0"/>
        <v>0</v>
      </c>
      <c r="K23" s="82" t="str">
        <f t="shared" si="1"/>
        <v>OK</v>
      </c>
      <c r="L23" s="69"/>
      <c r="M23" s="69"/>
      <c r="N23" s="69"/>
      <c r="O23" s="69"/>
      <c r="P23" s="69"/>
      <c r="Q23" s="69"/>
      <c r="R23" s="69"/>
      <c r="S23" s="69"/>
      <c r="T23" s="69"/>
      <c r="U23" s="69"/>
      <c r="V23" s="69"/>
      <c r="W23" s="69"/>
      <c r="X23" s="69"/>
      <c r="Y23" s="69"/>
      <c r="Z23" s="69"/>
    </row>
    <row r="24" spans="1:26" ht="39.950000000000003" customHeight="1" x14ac:dyDescent="0.25">
      <c r="A24" s="47">
        <v>18</v>
      </c>
      <c r="B24" s="37">
        <v>26</v>
      </c>
      <c r="C24" s="57" t="s">
        <v>80</v>
      </c>
      <c r="D24" s="72" t="s">
        <v>47</v>
      </c>
      <c r="E24" s="93" t="s">
        <v>73</v>
      </c>
      <c r="F24" s="74" t="s">
        <v>76</v>
      </c>
      <c r="G24" s="73" t="s">
        <v>77</v>
      </c>
      <c r="H24" s="31">
        <v>2140.61</v>
      </c>
      <c r="I24" s="96">
        <v>0</v>
      </c>
      <c r="J24" s="81">
        <f t="shared" si="0"/>
        <v>0</v>
      </c>
      <c r="K24" s="82" t="str">
        <f t="shared" si="1"/>
        <v>OK</v>
      </c>
      <c r="L24" s="69"/>
      <c r="M24" s="69"/>
      <c r="N24" s="69"/>
      <c r="O24" s="69"/>
      <c r="P24" s="69"/>
      <c r="Q24" s="69"/>
      <c r="R24" s="69"/>
      <c r="S24" s="69"/>
      <c r="T24" s="69"/>
      <c r="U24" s="69"/>
      <c r="V24" s="69"/>
      <c r="W24" s="69"/>
      <c r="X24" s="69"/>
      <c r="Y24" s="69"/>
      <c r="Z24" s="69"/>
    </row>
    <row r="25" spans="1:26" ht="39.950000000000003" customHeight="1" x14ac:dyDescent="0.25">
      <c r="A25" s="47">
        <v>19</v>
      </c>
      <c r="B25" s="34">
        <v>27</v>
      </c>
      <c r="C25" s="65" t="s">
        <v>82</v>
      </c>
      <c r="D25" s="72" t="s">
        <v>48</v>
      </c>
      <c r="E25" s="93" t="s">
        <v>74</v>
      </c>
      <c r="F25" s="74" t="s">
        <v>76</v>
      </c>
      <c r="G25" s="73" t="s">
        <v>77</v>
      </c>
      <c r="H25" s="31">
        <v>4749.99</v>
      </c>
      <c r="I25" s="96">
        <v>0</v>
      </c>
      <c r="J25" s="81">
        <f t="shared" si="0"/>
        <v>0</v>
      </c>
      <c r="K25" s="82" t="str">
        <f t="shared" si="1"/>
        <v>OK</v>
      </c>
      <c r="L25" s="69"/>
      <c r="M25" s="69"/>
      <c r="N25" s="69"/>
      <c r="O25" s="69"/>
      <c r="P25" s="69"/>
      <c r="Q25" s="69"/>
      <c r="R25" s="69"/>
      <c r="S25" s="69"/>
      <c r="T25" s="69"/>
      <c r="U25" s="69"/>
      <c r="V25" s="69"/>
      <c r="W25" s="69"/>
      <c r="X25" s="69"/>
      <c r="Y25" s="69"/>
      <c r="Z25" s="69"/>
    </row>
    <row r="26" spans="1:26" ht="39.950000000000003" customHeight="1" x14ac:dyDescent="0.25">
      <c r="A26" s="136">
        <v>20</v>
      </c>
      <c r="B26" s="37">
        <v>28</v>
      </c>
      <c r="C26" s="142" t="s">
        <v>87</v>
      </c>
      <c r="D26" s="72" t="s">
        <v>49</v>
      </c>
      <c r="E26" s="93" t="s">
        <v>75</v>
      </c>
      <c r="F26" s="74" t="s">
        <v>76</v>
      </c>
      <c r="G26" s="73" t="s">
        <v>77</v>
      </c>
      <c r="H26" s="31">
        <v>19713</v>
      </c>
      <c r="I26" s="96">
        <v>1</v>
      </c>
      <c r="J26" s="81">
        <f t="shared" si="0"/>
        <v>1</v>
      </c>
      <c r="K26" s="82" t="str">
        <f t="shared" si="1"/>
        <v>OK</v>
      </c>
      <c r="L26" s="69"/>
      <c r="M26" s="69"/>
      <c r="N26" s="69"/>
      <c r="O26" s="69"/>
      <c r="P26" s="69"/>
      <c r="Q26" s="69"/>
      <c r="R26" s="69"/>
      <c r="S26" s="69"/>
      <c r="T26" s="69"/>
      <c r="U26" s="69"/>
      <c r="V26" s="69"/>
      <c r="W26" s="69"/>
      <c r="X26" s="69"/>
      <c r="Y26" s="69"/>
      <c r="Z26" s="69"/>
    </row>
    <row r="27" spans="1:26" ht="39.950000000000003" customHeight="1" x14ac:dyDescent="0.25">
      <c r="A27" s="137"/>
      <c r="B27" s="34">
        <v>29</v>
      </c>
      <c r="C27" s="143"/>
      <c r="D27" s="72" t="s">
        <v>50</v>
      </c>
      <c r="E27" s="93" t="s">
        <v>75</v>
      </c>
      <c r="F27" s="74" t="s">
        <v>76</v>
      </c>
      <c r="G27" s="73" t="s">
        <v>77</v>
      </c>
      <c r="H27" s="31">
        <v>19713</v>
      </c>
      <c r="I27" s="96">
        <v>0</v>
      </c>
      <c r="J27" s="81">
        <f t="shared" si="0"/>
        <v>0</v>
      </c>
      <c r="K27" s="82" t="str">
        <f t="shared" si="1"/>
        <v>OK</v>
      </c>
      <c r="L27" s="69"/>
      <c r="M27" s="69"/>
      <c r="N27" s="69"/>
      <c r="O27" s="69"/>
      <c r="P27" s="69"/>
      <c r="Q27" s="69"/>
      <c r="R27" s="69"/>
      <c r="S27" s="69"/>
      <c r="T27" s="69"/>
      <c r="U27" s="69"/>
      <c r="V27" s="69"/>
      <c r="W27" s="69"/>
      <c r="X27" s="69"/>
      <c r="Y27" s="69"/>
      <c r="Z27" s="69"/>
    </row>
    <row r="28" spans="1:26" ht="39.950000000000003" customHeight="1" x14ac:dyDescent="0.25">
      <c r="A28" s="137"/>
      <c r="B28" s="37">
        <v>30</v>
      </c>
      <c r="C28" s="143"/>
      <c r="D28" s="72" t="s">
        <v>51</v>
      </c>
      <c r="E28" s="93" t="s">
        <v>75</v>
      </c>
      <c r="F28" s="74" t="s">
        <v>76</v>
      </c>
      <c r="G28" s="73" t="s">
        <v>77</v>
      </c>
      <c r="H28" s="31">
        <v>26239</v>
      </c>
      <c r="I28" s="96">
        <v>0</v>
      </c>
      <c r="J28" s="81">
        <f t="shared" si="0"/>
        <v>0</v>
      </c>
      <c r="K28" s="82" t="str">
        <f t="shared" si="1"/>
        <v>OK</v>
      </c>
      <c r="L28" s="69"/>
      <c r="M28" s="69"/>
      <c r="N28" s="69"/>
      <c r="O28" s="69"/>
      <c r="P28" s="69"/>
      <c r="Q28" s="69"/>
      <c r="R28" s="69"/>
      <c r="S28" s="69"/>
      <c r="T28" s="69"/>
      <c r="U28" s="69"/>
      <c r="V28" s="69"/>
      <c r="W28" s="69"/>
      <c r="X28" s="69"/>
      <c r="Y28" s="69"/>
      <c r="Z28" s="69"/>
    </row>
    <row r="29" spans="1:26" ht="27.95" customHeight="1" x14ac:dyDescent="0.25">
      <c r="A29" s="138"/>
      <c r="B29" s="61">
        <v>31</v>
      </c>
      <c r="C29" s="144"/>
      <c r="D29" s="50" t="s">
        <v>52</v>
      </c>
      <c r="E29" s="92" t="s">
        <v>75</v>
      </c>
      <c r="F29" s="62" t="s">
        <v>76</v>
      </c>
      <c r="G29" s="63" t="s">
        <v>77</v>
      </c>
      <c r="H29" s="64">
        <v>63503</v>
      </c>
      <c r="I29" s="96">
        <v>0</v>
      </c>
      <c r="J29" s="81">
        <f t="shared" si="0"/>
        <v>0</v>
      </c>
      <c r="K29" s="82" t="str">
        <f t="shared" si="1"/>
        <v>OK</v>
      </c>
      <c r="L29" s="8"/>
      <c r="M29" s="8"/>
      <c r="N29" s="8"/>
      <c r="O29" s="8"/>
      <c r="P29" s="8"/>
      <c r="Q29" s="8"/>
      <c r="R29" s="8"/>
      <c r="S29" s="8"/>
      <c r="T29" s="8"/>
      <c r="U29" s="69"/>
      <c r="V29" s="69"/>
      <c r="W29" s="69"/>
      <c r="X29" s="69"/>
      <c r="Y29" s="69"/>
      <c r="Z29" s="8"/>
    </row>
    <row r="30" spans="1:26" s="46" customFormat="1" ht="15.75" x14ac:dyDescent="0.25">
      <c r="A30" s="40"/>
      <c r="B30" s="40"/>
      <c r="C30" s="94"/>
      <c r="D30" s="41"/>
      <c r="E30" s="42"/>
      <c r="F30" s="42"/>
      <c r="G30" s="42"/>
      <c r="H30" s="43"/>
      <c r="I30" s="97">
        <f>SUM(I4:I29)</f>
        <v>1</v>
      </c>
      <c r="J30" s="79">
        <f>SUM(J4:J29)</f>
        <v>1</v>
      </c>
      <c r="K30" s="44"/>
      <c r="L30" s="45">
        <f t="shared" ref="L30:T30" si="2">SUMPRODUCT($H$4:$H$29,L4:L29)</f>
        <v>0</v>
      </c>
      <c r="M30" s="45">
        <f t="shared" si="2"/>
        <v>0</v>
      </c>
      <c r="N30" s="45">
        <f t="shared" si="2"/>
        <v>0</v>
      </c>
      <c r="O30" s="45">
        <f t="shared" si="2"/>
        <v>0</v>
      </c>
      <c r="P30" s="45">
        <f t="shared" si="2"/>
        <v>0</v>
      </c>
      <c r="Q30" s="45">
        <f t="shared" si="2"/>
        <v>0</v>
      </c>
      <c r="R30" s="45">
        <f t="shared" si="2"/>
        <v>0</v>
      </c>
      <c r="S30" s="45">
        <f t="shared" si="2"/>
        <v>0</v>
      </c>
      <c r="T30" s="45">
        <f t="shared" si="2"/>
        <v>0</v>
      </c>
      <c r="U30" s="45"/>
      <c r="V30" s="45"/>
      <c r="W30" s="45"/>
      <c r="X30" s="45"/>
      <c r="Y30" s="45"/>
      <c r="Z30" s="45">
        <f>SUMPRODUCT($H$4:$H$29,Z4:Z29)</f>
        <v>0</v>
      </c>
    </row>
    <row r="31" spans="1:26" ht="15.75" thickBot="1" x14ac:dyDescent="0.3">
      <c r="M31" s="27"/>
    </row>
    <row r="32" spans="1:26" ht="15.75" thickBot="1" x14ac:dyDescent="0.3">
      <c r="C32" s="145" t="s">
        <v>104</v>
      </c>
      <c r="D32" s="146"/>
      <c r="E32" s="146"/>
      <c r="F32" s="146"/>
      <c r="G32" s="146"/>
      <c r="H32" s="147"/>
    </row>
  </sheetData>
  <autoFilter ref="A3:Z30" xr:uid="{00000000-0001-0000-0000-000000000000}"/>
  <mergeCells count="27">
    <mergeCell ref="N1:N2"/>
    <mergeCell ref="A2:H2"/>
    <mergeCell ref="I2:K2"/>
    <mergeCell ref="A1:C1"/>
    <mergeCell ref="D1:H1"/>
    <mergeCell ref="I1:K1"/>
    <mergeCell ref="L1:L2"/>
    <mergeCell ref="M1:M2"/>
    <mergeCell ref="Z1:Z2"/>
    <mergeCell ref="O1:O2"/>
    <mergeCell ref="P1:P2"/>
    <mergeCell ref="Q1:Q2"/>
    <mergeCell ref="R1:R2"/>
    <mergeCell ref="S1:S2"/>
    <mergeCell ref="T1:T2"/>
    <mergeCell ref="U1:U2"/>
    <mergeCell ref="V1:V2"/>
    <mergeCell ref="W1:W2"/>
    <mergeCell ref="X1:X2"/>
    <mergeCell ref="Y1:Y2"/>
    <mergeCell ref="C32:H32"/>
    <mergeCell ref="A4:A8"/>
    <mergeCell ref="C4:C8"/>
    <mergeCell ref="A17:A21"/>
    <mergeCell ref="C17:C21"/>
    <mergeCell ref="A26:A29"/>
    <mergeCell ref="C26:C29"/>
  </mergeCells>
  <conditionalFormatting sqref="L4:Z29">
    <cfRule type="cellIs" dxfId="29" priority="3" stopIfTrue="1" operator="greaterThan">
      <formula>0</formula>
    </cfRule>
    <cfRule type="cellIs" dxfId="28" priority="4" stopIfTrue="1" operator="greaterThan">
      <formula>0</formula>
    </cfRule>
    <cfRule type="cellIs" dxfId="27" priority="5" stopIfTrue="1" operator="greaterThan">
      <formula>0</formula>
    </cfRule>
  </conditionalFormatting>
  <conditionalFormatting sqref="J4:J29">
    <cfRule type="cellIs" dxfId="26" priority="1" operator="lessThan">
      <formula>0</formula>
    </cfRule>
    <cfRule type="cellIs" dxfId="25" priority="2" operator="lessThan">
      <formula>0</formula>
    </cfRule>
  </conditionalFormatting>
  <pageMargins left="0.74791666666666667" right="0.74791666666666667" top="0.98402777777777772" bottom="0.98402777777777772" header="0.51180555555555551" footer="0.51180555555555551"/>
  <pageSetup paperSize="9" firstPageNumber="0" orientation="landscape" horizontalDpi="300" verticalDpi="300" r:id="rId1"/>
  <headerFooter alignWithMargins="0"/>
  <drawing r:id="rId2"/>
  <legacyDrawing r:id="rId3"/>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C57F2E8-7953-4ED2-B730-B0E552FFCAA8}">
  <dimension ref="A1:Z32"/>
  <sheetViews>
    <sheetView zoomScale="70" zoomScaleNormal="70" workbookViewId="0">
      <selection activeCell="D1" sqref="D1:H1"/>
    </sheetView>
  </sheetViews>
  <sheetFormatPr defaultColWidth="9.7109375" defaultRowHeight="15" x14ac:dyDescent="0.25"/>
  <cols>
    <col min="1" max="2" width="7.85546875" style="3" customWidth="1"/>
    <col min="3" max="3" width="29.42578125" style="95" customWidth="1"/>
    <col min="4" max="4" width="39.42578125" style="18" customWidth="1"/>
    <col min="5" max="5" width="26" style="19" customWidth="1"/>
    <col min="6" max="6" width="18.85546875" style="19" customWidth="1"/>
    <col min="7" max="7" width="16.28515625" style="19" customWidth="1"/>
    <col min="8" max="8" width="19.140625" style="2" customWidth="1"/>
    <col min="9" max="9" width="13.28515625" style="98" customWidth="1"/>
    <col min="10" max="10" width="12.85546875" style="20" customWidth="1"/>
    <col min="11" max="11" width="12.42578125" style="7" customWidth="1"/>
    <col min="12" max="12" width="15.140625" style="6" customWidth="1"/>
    <col min="13" max="13" width="13.42578125" style="6" customWidth="1"/>
    <col min="14" max="14" width="13.42578125" style="4" customWidth="1"/>
    <col min="15" max="15" width="14.140625" style="4" customWidth="1"/>
    <col min="16" max="16" width="14.140625" style="1" customWidth="1"/>
    <col min="17" max="17" width="14" style="1" bestFit="1" customWidth="1"/>
    <col min="18" max="18" width="14.140625" style="1" customWidth="1"/>
    <col min="19" max="19" width="14.42578125" style="5" customWidth="1"/>
    <col min="20" max="20" width="15.28515625" style="1" customWidth="1"/>
    <col min="21" max="22" width="14.42578125" style="1" customWidth="1"/>
    <col min="23" max="23" width="14.5703125" style="1" customWidth="1"/>
    <col min="24" max="24" width="14" style="1" customWidth="1"/>
    <col min="25" max="25" width="15" style="1" customWidth="1"/>
    <col min="26" max="26" width="14.85546875" style="1" customWidth="1"/>
    <col min="27" max="16384" width="9.7109375" style="1"/>
  </cols>
  <sheetData>
    <row r="1" spans="1:26" ht="38.25" customHeight="1" x14ac:dyDescent="0.25">
      <c r="A1" s="155" t="s">
        <v>78</v>
      </c>
      <c r="B1" s="155"/>
      <c r="C1" s="155"/>
      <c r="D1" s="155" t="s">
        <v>106</v>
      </c>
      <c r="E1" s="155"/>
      <c r="F1" s="155"/>
      <c r="G1" s="155"/>
      <c r="H1" s="155"/>
      <c r="I1" s="156" t="s">
        <v>23</v>
      </c>
      <c r="J1" s="156"/>
      <c r="K1" s="156"/>
      <c r="L1" s="148" t="s">
        <v>19</v>
      </c>
      <c r="M1" s="148" t="s">
        <v>19</v>
      </c>
      <c r="N1" s="148" t="s">
        <v>19</v>
      </c>
      <c r="O1" s="148" t="s">
        <v>19</v>
      </c>
      <c r="P1" s="148" t="s">
        <v>19</v>
      </c>
      <c r="Q1" s="148" t="s">
        <v>19</v>
      </c>
      <c r="R1" s="148" t="s">
        <v>19</v>
      </c>
      <c r="S1" s="148" t="s">
        <v>19</v>
      </c>
      <c r="T1" s="148" t="s">
        <v>19</v>
      </c>
      <c r="U1" s="148" t="s">
        <v>19</v>
      </c>
      <c r="V1" s="148" t="s">
        <v>19</v>
      </c>
      <c r="W1" s="148" t="s">
        <v>19</v>
      </c>
      <c r="X1" s="148" t="s">
        <v>19</v>
      </c>
      <c r="Y1" s="148" t="s">
        <v>19</v>
      </c>
      <c r="Z1" s="148" t="s">
        <v>19</v>
      </c>
    </row>
    <row r="2" spans="1:26" ht="33.75" customHeight="1" x14ac:dyDescent="0.25">
      <c r="A2" s="152" t="s">
        <v>96</v>
      </c>
      <c r="B2" s="153"/>
      <c r="C2" s="153"/>
      <c r="D2" s="153"/>
      <c r="E2" s="153"/>
      <c r="F2" s="153"/>
      <c r="G2" s="153"/>
      <c r="H2" s="154"/>
      <c r="I2" s="149" t="s">
        <v>22</v>
      </c>
      <c r="J2" s="150"/>
      <c r="K2" s="151"/>
      <c r="L2" s="148"/>
      <c r="M2" s="148"/>
      <c r="N2" s="148"/>
      <c r="O2" s="148"/>
      <c r="P2" s="148"/>
      <c r="Q2" s="148"/>
      <c r="R2" s="148"/>
      <c r="S2" s="148"/>
      <c r="T2" s="148"/>
      <c r="U2" s="148"/>
      <c r="V2" s="148"/>
      <c r="W2" s="148"/>
      <c r="X2" s="148"/>
      <c r="Y2" s="148"/>
      <c r="Z2" s="148"/>
    </row>
    <row r="3" spans="1:26" s="2" customFormat="1" ht="30" x14ac:dyDescent="0.2">
      <c r="A3" s="75" t="s">
        <v>4</v>
      </c>
      <c r="B3" s="75" t="s">
        <v>2</v>
      </c>
      <c r="C3" s="75" t="s">
        <v>15</v>
      </c>
      <c r="D3" s="75" t="s">
        <v>20</v>
      </c>
      <c r="E3" s="75" t="s">
        <v>25</v>
      </c>
      <c r="F3" s="75" t="s">
        <v>14</v>
      </c>
      <c r="G3" s="75" t="s">
        <v>3</v>
      </c>
      <c r="H3" s="80" t="s">
        <v>17</v>
      </c>
      <c r="I3" s="22" t="s">
        <v>21</v>
      </c>
      <c r="J3" s="23" t="s">
        <v>0</v>
      </c>
      <c r="K3" s="24" t="s">
        <v>1</v>
      </c>
      <c r="L3" s="17" t="s">
        <v>24</v>
      </c>
      <c r="M3" s="17" t="s">
        <v>24</v>
      </c>
      <c r="N3" s="17" t="s">
        <v>24</v>
      </c>
      <c r="O3" s="17" t="s">
        <v>24</v>
      </c>
      <c r="P3" s="17" t="s">
        <v>24</v>
      </c>
      <c r="Q3" s="17" t="s">
        <v>24</v>
      </c>
      <c r="R3" s="17" t="s">
        <v>24</v>
      </c>
      <c r="S3" s="17" t="s">
        <v>24</v>
      </c>
      <c r="T3" s="17" t="s">
        <v>24</v>
      </c>
      <c r="U3" s="17" t="s">
        <v>24</v>
      </c>
      <c r="V3" s="17" t="s">
        <v>24</v>
      </c>
      <c r="W3" s="17" t="s">
        <v>24</v>
      </c>
      <c r="X3" s="17" t="s">
        <v>24</v>
      </c>
      <c r="Y3" s="17" t="s">
        <v>24</v>
      </c>
      <c r="Z3" s="17" t="s">
        <v>24</v>
      </c>
    </row>
    <row r="4" spans="1:26" ht="39.950000000000003" customHeight="1" x14ac:dyDescent="0.25">
      <c r="A4" s="158">
        <v>1</v>
      </c>
      <c r="B4" s="34">
        <v>1</v>
      </c>
      <c r="C4" s="139" t="s">
        <v>79</v>
      </c>
      <c r="D4" s="76" t="s">
        <v>27</v>
      </c>
      <c r="E4" s="87" t="s">
        <v>53</v>
      </c>
      <c r="F4" s="35" t="s">
        <v>76</v>
      </c>
      <c r="G4" s="35" t="s">
        <v>77</v>
      </c>
      <c r="H4" s="36">
        <v>5826</v>
      </c>
      <c r="I4" s="96">
        <v>4</v>
      </c>
      <c r="J4" s="81">
        <f t="shared" ref="J4:J29" si="0">I4-(SUM(L4:Z4))</f>
        <v>4</v>
      </c>
      <c r="K4" s="82" t="str">
        <f>IF(J4&lt;0,"ATENÇÃO","OK")</f>
        <v>OK</v>
      </c>
      <c r="L4" s="8"/>
      <c r="M4" s="33"/>
      <c r="N4" s="8"/>
      <c r="O4" s="8"/>
      <c r="P4" s="8"/>
      <c r="Q4" s="8"/>
      <c r="R4" s="8"/>
      <c r="S4" s="8"/>
      <c r="T4" s="8"/>
      <c r="U4" s="69"/>
      <c r="V4" s="69"/>
      <c r="W4" s="69"/>
      <c r="X4" s="69"/>
      <c r="Y4" s="69"/>
      <c r="Z4" s="8"/>
    </row>
    <row r="5" spans="1:26" ht="39.950000000000003" customHeight="1" x14ac:dyDescent="0.25">
      <c r="A5" s="159"/>
      <c r="B5" s="37">
        <v>2</v>
      </c>
      <c r="C5" s="157"/>
      <c r="D5" s="76" t="s">
        <v>28</v>
      </c>
      <c r="E5" s="87" t="s">
        <v>54</v>
      </c>
      <c r="F5" s="38" t="s">
        <v>76</v>
      </c>
      <c r="G5" s="35" t="s">
        <v>77</v>
      </c>
      <c r="H5" s="39">
        <v>7768</v>
      </c>
      <c r="I5" s="96">
        <v>0</v>
      </c>
      <c r="J5" s="81">
        <f t="shared" si="0"/>
        <v>0</v>
      </c>
      <c r="K5" s="82" t="str">
        <f t="shared" ref="K5:K29" si="1">IF(J5&lt;0,"ATENÇÃO","OK")</f>
        <v>OK</v>
      </c>
      <c r="L5" s="8"/>
      <c r="M5" s="33"/>
      <c r="N5" s="8"/>
      <c r="O5" s="8"/>
      <c r="P5" s="8"/>
      <c r="Q5" s="8"/>
      <c r="R5" s="8"/>
      <c r="S5" s="8"/>
      <c r="T5" s="8"/>
      <c r="U5" s="69"/>
      <c r="V5" s="69"/>
      <c r="W5" s="69"/>
      <c r="X5" s="69"/>
      <c r="Y5" s="69"/>
      <c r="Z5" s="8"/>
    </row>
    <row r="6" spans="1:26" ht="39.950000000000003" customHeight="1" x14ac:dyDescent="0.25">
      <c r="A6" s="159"/>
      <c r="B6" s="34">
        <v>3</v>
      </c>
      <c r="C6" s="157"/>
      <c r="D6" s="77" t="s">
        <v>29</v>
      </c>
      <c r="E6" s="88" t="s">
        <v>55</v>
      </c>
      <c r="F6" s="49" t="s">
        <v>76</v>
      </c>
      <c r="G6" s="49" t="s">
        <v>77</v>
      </c>
      <c r="H6" s="54">
        <v>3954</v>
      </c>
      <c r="I6" s="96">
        <v>0</v>
      </c>
      <c r="J6" s="81">
        <f t="shared" si="0"/>
        <v>0</v>
      </c>
      <c r="K6" s="82" t="str">
        <f t="shared" si="1"/>
        <v>OK</v>
      </c>
      <c r="L6" s="8"/>
      <c r="M6" s="8"/>
      <c r="N6" s="8"/>
      <c r="O6" s="8"/>
      <c r="P6" s="8"/>
      <c r="Q6" s="8"/>
      <c r="R6" s="8"/>
      <c r="S6" s="8"/>
      <c r="T6" s="8"/>
      <c r="U6" s="69"/>
      <c r="V6" s="69"/>
      <c r="W6" s="69"/>
      <c r="X6" s="69"/>
      <c r="Y6" s="69"/>
      <c r="Z6" s="8"/>
    </row>
    <row r="7" spans="1:26" ht="39.950000000000003" customHeight="1" x14ac:dyDescent="0.25">
      <c r="A7" s="159"/>
      <c r="B7" s="37">
        <v>4</v>
      </c>
      <c r="C7" s="157"/>
      <c r="D7" s="77" t="s">
        <v>30</v>
      </c>
      <c r="E7" s="88" t="s">
        <v>56</v>
      </c>
      <c r="F7" s="48" t="s">
        <v>76</v>
      </c>
      <c r="G7" s="49" t="s">
        <v>77</v>
      </c>
      <c r="H7" s="31">
        <v>5272</v>
      </c>
      <c r="I7" s="96">
        <v>0</v>
      </c>
      <c r="J7" s="81">
        <f t="shared" si="0"/>
        <v>0</v>
      </c>
      <c r="K7" s="82" t="str">
        <f t="shared" si="1"/>
        <v>OK</v>
      </c>
      <c r="L7" s="8"/>
      <c r="M7" s="8"/>
      <c r="N7" s="8"/>
      <c r="O7" s="8"/>
      <c r="P7" s="8"/>
      <c r="Q7" s="8"/>
      <c r="R7" s="8"/>
      <c r="S7" s="8"/>
      <c r="T7" s="8"/>
      <c r="U7" s="69"/>
      <c r="V7" s="69"/>
      <c r="W7" s="69"/>
      <c r="X7" s="69"/>
      <c r="Y7" s="69"/>
      <c r="Z7" s="8"/>
    </row>
    <row r="8" spans="1:26" ht="39.950000000000003" customHeight="1" x14ac:dyDescent="0.25">
      <c r="A8" s="160"/>
      <c r="B8" s="34">
        <v>5</v>
      </c>
      <c r="C8" s="141"/>
      <c r="D8" s="78" t="s">
        <v>31</v>
      </c>
      <c r="E8" s="89" t="s">
        <v>57</v>
      </c>
      <c r="F8" s="55" t="s">
        <v>76</v>
      </c>
      <c r="G8" s="56" t="s">
        <v>77</v>
      </c>
      <c r="H8" s="32">
        <v>1134.4000000000001</v>
      </c>
      <c r="I8" s="96">
        <v>0</v>
      </c>
      <c r="J8" s="81">
        <f t="shared" si="0"/>
        <v>0</v>
      </c>
      <c r="K8" s="82" t="str">
        <f t="shared" si="1"/>
        <v>OK</v>
      </c>
      <c r="L8" s="8"/>
      <c r="M8" s="8"/>
      <c r="N8" s="8"/>
      <c r="O8" s="8"/>
      <c r="P8" s="8"/>
      <c r="Q8" s="8"/>
      <c r="R8" s="8"/>
      <c r="S8" s="8"/>
      <c r="T8" s="8"/>
      <c r="U8" s="69"/>
      <c r="V8" s="69"/>
      <c r="W8" s="69"/>
      <c r="X8" s="69"/>
      <c r="Y8" s="69"/>
      <c r="Z8" s="8"/>
    </row>
    <row r="9" spans="1:26" ht="39.950000000000003" customHeight="1" x14ac:dyDescent="0.25">
      <c r="A9" s="47">
        <v>3</v>
      </c>
      <c r="B9" s="34">
        <v>7</v>
      </c>
      <c r="C9" s="57" t="s">
        <v>80</v>
      </c>
      <c r="D9" s="58" t="s">
        <v>32</v>
      </c>
      <c r="E9" s="90" t="s">
        <v>58</v>
      </c>
      <c r="F9" s="60" t="s">
        <v>76</v>
      </c>
      <c r="G9" s="59" t="s">
        <v>77</v>
      </c>
      <c r="H9" s="31">
        <v>725</v>
      </c>
      <c r="I9" s="96">
        <v>0</v>
      </c>
      <c r="J9" s="81">
        <f t="shared" si="0"/>
        <v>0</v>
      </c>
      <c r="K9" s="82" t="str">
        <f t="shared" si="1"/>
        <v>OK</v>
      </c>
      <c r="L9" s="8"/>
      <c r="M9" s="28"/>
      <c r="N9" s="8"/>
      <c r="O9" s="8"/>
      <c r="P9" s="8"/>
      <c r="Q9" s="8"/>
      <c r="R9" s="8"/>
      <c r="S9" s="8"/>
      <c r="T9" s="8"/>
      <c r="U9" s="69"/>
      <c r="V9" s="69"/>
      <c r="W9" s="69"/>
      <c r="X9" s="69"/>
      <c r="Y9" s="69"/>
      <c r="Z9" s="8"/>
    </row>
    <row r="10" spans="1:26" ht="39.950000000000003" customHeight="1" x14ac:dyDescent="0.25">
      <c r="A10" s="30">
        <v>4</v>
      </c>
      <c r="B10" s="37">
        <v>8</v>
      </c>
      <c r="C10" s="57" t="s">
        <v>80</v>
      </c>
      <c r="D10" s="66" t="s">
        <v>33</v>
      </c>
      <c r="E10" s="91" t="s">
        <v>59</v>
      </c>
      <c r="F10" s="67" t="s">
        <v>76</v>
      </c>
      <c r="G10" s="68" t="s">
        <v>77</v>
      </c>
      <c r="H10" s="31">
        <v>1983.33</v>
      </c>
      <c r="I10" s="96">
        <v>0</v>
      </c>
      <c r="J10" s="81">
        <f t="shared" si="0"/>
        <v>0</v>
      </c>
      <c r="K10" s="82" t="str">
        <f t="shared" si="1"/>
        <v>OK</v>
      </c>
      <c r="L10" s="69"/>
      <c r="M10" s="70"/>
      <c r="N10" s="69"/>
      <c r="O10" s="69"/>
      <c r="P10" s="69"/>
      <c r="Q10" s="69"/>
      <c r="R10" s="69"/>
      <c r="S10" s="69"/>
      <c r="T10" s="69"/>
      <c r="U10" s="69"/>
      <c r="V10" s="69"/>
      <c r="W10" s="69"/>
      <c r="X10" s="69"/>
      <c r="Y10" s="69"/>
      <c r="Z10" s="69"/>
    </row>
    <row r="11" spans="1:26" ht="49.5" customHeight="1" x14ac:dyDescent="0.25">
      <c r="A11" s="30">
        <v>6</v>
      </c>
      <c r="B11" s="37">
        <v>10</v>
      </c>
      <c r="C11" s="65" t="s">
        <v>81</v>
      </c>
      <c r="D11" s="66" t="s">
        <v>34</v>
      </c>
      <c r="E11" s="91" t="s">
        <v>60</v>
      </c>
      <c r="F11" s="67" t="s">
        <v>76</v>
      </c>
      <c r="G11" s="68" t="s">
        <v>77</v>
      </c>
      <c r="H11" s="31">
        <v>948</v>
      </c>
      <c r="I11" s="96">
        <v>0</v>
      </c>
      <c r="J11" s="81">
        <f t="shared" si="0"/>
        <v>0</v>
      </c>
      <c r="K11" s="82" t="str">
        <f t="shared" si="1"/>
        <v>OK</v>
      </c>
      <c r="L11" s="69"/>
      <c r="M11" s="70"/>
      <c r="N11" s="69"/>
      <c r="O11" s="69"/>
      <c r="P11" s="69"/>
      <c r="Q11" s="69"/>
      <c r="R11" s="69"/>
      <c r="S11" s="69"/>
      <c r="T11" s="69"/>
      <c r="U11" s="69"/>
      <c r="V11" s="69"/>
      <c r="W11" s="69"/>
      <c r="X11" s="69"/>
      <c r="Y11" s="69"/>
      <c r="Z11" s="69"/>
    </row>
    <row r="12" spans="1:26" ht="39.950000000000003" customHeight="1" x14ac:dyDescent="0.25">
      <c r="A12" s="47">
        <v>7</v>
      </c>
      <c r="B12" s="34">
        <v>11</v>
      </c>
      <c r="C12" s="65" t="s">
        <v>82</v>
      </c>
      <c r="D12" s="66" t="s">
        <v>35</v>
      </c>
      <c r="E12" s="91" t="s">
        <v>61</v>
      </c>
      <c r="F12" s="67" t="s">
        <v>76</v>
      </c>
      <c r="G12" s="68" t="s">
        <v>77</v>
      </c>
      <c r="H12" s="31">
        <v>2316.66</v>
      </c>
      <c r="I12" s="96">
        <v>0</v>
      </c>
      <c r="J12" s="81">
        <f t="shared" si="0"/>
        <v>0</v>
      </c>
      <c r="K12" s="82" t="str">
        <f t="shared" si="1"/>
        <v>OK</v>
      </c>
      <c r="L12" s="69"/>
      <c r="M12" s="70"/>
      <c r="N12" s="69"/>
      <c r="O12" s="69"/>
      <c r="P12" s="69"/>
      <c r="Q12" s="69"/>
      <c r="R12" s="69"/>
      <c r="S12" s="69"/>
      <c r="T12" s="69"/>
      <c r="U12" s="69"/>
      <c r="V12" s="69"/>
      <c r="W12" s="69"/>
      <c r="X12" s="69"/>
      <c r="Y12" s="69"/>
      <c r="Z12" s="69"/>
    </row>
    <row r="13" spans="1:26" ht="39.950000000000003" customHeight="1" x14ac:dyDescent="0.25">
      <c r="A13" s="30">
        <v>8</v>
      </c>
      <c r="B13" s="37">
        <v>12</v>
      </c>
      <c r="C13" s="65" t="s">
        <v>83</v>
      </c>
      <c r="D13" s="66" t="s">
        <v>36</v>
      </c>
      <c r="E13" s="91" t="s">
        <v>62</v>
      </c>
      <c r="F13" s="67" t="s">
        <v>76</v>
      </c>
      <c r="G13" s="68" t="s">
        <v>77</v>
      </c>
      <c r="H13" s="31">
        <v>3230</v>
      </c>
      <c r="I13" s="96">
        <v>0</v>
      </c>
      <c r="J13" s="81">
        <f t="shared" si="0"/>
        <v>0</v>
      </c>
      <c r="K13" s="82" t="str">
        <f t="shared" si="1"/>
        <v>OK</v>
      </c>
      <c r="L13" s="69"/>
      <c r="M13" s="70"/>
      <c r="N13" s="69"/>
      <c r="O13" s="69"/>
      <c r="P13" s="69"/>
      <c r="Q13" s="69"/>
      <c r="R13" s="69"/>
      <c r="S13" s="69"/>
      <c r="T13" s="69"/>
      <c r="U13" s="69"/>
      <c r="V13" s="69"/>
      <c r="W13" s="69"/>
      <c r="X13" s="69"/>
      <c r="Y13" s="69"/>
      <c r="Z13" s="69"/>
    </row>
    <row r="14" spans="1:26" ht="51.75" customHeight="1" x14ac:dyDescent="0.25">
      <c r="A14" s="47">
        <v>9</v>
      </c>
      <c r="B14" s="34">
        <v>13</v>
      </c>
      <c r="C14" s="65" t="s">
        <v>84</v>
      </c>
      <c r="D14" s="66" t="s">
        <v>37</v>
      </c>
      <c r="E14" s="91" t="s">
        <v>63</v>
      </c>
      <c r="F14" s="67" t="s">
        <v>76</v>
      </c>
      <c r="G14" s="68" t="s">
        <v>77</v>
      </c>
      <c r="H14" s="31">
        <v>65900</v>
      </c>
      <c r="I14" s="96">
        <v>0</v>
      </c>
      <c r="J14" s="81">
        <f t="shared" si="0"/>
        <v>0</v>
      </c>
      <c r="K14" s="82" t="str">
        <f t="shared" si="1"/>
        <v>OK</v>
      </c>
      <c r="L14" s="69"/>
      <c r="M14" s="70"/>
      <c r="N14" s="69"/>
      <c r="O14" s="69"/>
      <c r="P14" s="69"/>
      <c r="Q14" s="69"/>
      <c r="R14" s="69"/>
      <c r="S14" s="69"/>
      <c r="T14" s="69"/>
      <c r="U14" s="69"/>
      <c r="V14" s="69"/>
      <c r="W14" s="69"/>
      <c r="X14" s="69"/>
      <c r="Y14" s="69"/>
      <c r="Z14" s="69"/>
    </row>
    <row r="15" spans="1:26" ht="39.950000000000003" customHeight="1" x14ac:dyDescent="0.25">
      <c r="A15" s="30">
        <v>10</v>
      </c>
      <c r="B15" s="37">
        <v>14</v>
      </c>
      <c r="C15" s="57" t="s">
        <v>80</v>
      </c>
      <c r="D15" s="66" t="s">
        <v>38</v>
      </c>
      <c r="E15" s="91" t="s">
        <v>64</v>
      </c>
      <c r="F15" s="67" t="s">
        <v>76</v>
      </c>
      <c r="G15" s="68" t="s">
        <v>77</v>
      </c>
      <c r="H15" s="31">
        <v>17332</v>
      </c>
      <c r="I15" s="96">
        <v>0</v>
      </c>
      <c r="J15" s="81">
        <f t="shared" si="0"/>
        <v>0</v>
      </c>
      <c r="K15" s="82" t="str">
        <f t="shared" si="1"/>
        <v>OK</v>
      </c>
      <c r="L15" s="69"/>
      <c r="M15" s="70"/>
      <c r="N15" s="69"/>
      <c r="O15" s="69"/>
      <c r="P15" s="69"/>
      <c r="Q15" s="69"/>
      <c r="R15" s="69"/>
      <c r="S15" s="69"/>
      <c r="T15" s="69"/>
      <c r="U15" s="69"/>
      <c r="V15" s="69"/>
      <c r="W15" s="69"/>
      <c r="X15" s="69"/>
      <c r="Y15" s="69"/>
      <c r="Z15" s="69"/>
    </row>
    <row r="16" spans="1:26" ht="39.950000000000003" customHeight="1" x14ac:dyDescent="0.25">
      <c r="A16" s="47">
        <v>11</v>
      </c>
      <c r="B16" s="34">
        <v>15</v>
      </c>
      <c r="C16" s="57" t="s">
        <v>80</v>
      </c>
      <c r="D16" s="66" t="s">
        <v>39</v>
      </c>
      <c r="E16" s="91" t="s">
        <v>65</v>
      </c>
      <c r="F16" s="67" t="s">
        <v>76</v>
      </c>
      <c r="G16" s="68" t="s">
        <v>77</v>
      </c>
      <c r="H16" s="31">
        <v>130000</v>
      </c>
      <c r="I16" s="96">
        <v>0</v>
      </c>
      <c r="J16" s="81">
        <f t="shared" si="0"/>
        <v>0</v>
      </c>
      <c r="K16" s="82" t="str">
        <f t="shared" si="1"/>
        <v>OK</v>
      </c>
      <c r="L16" s="69"/>
      <c r="M16" s="70"/>
      <c r="N16" s="69"/>
      <c r="O16" s="69"/>
      <c r="P16" s="69"/>
      <c r="Q16" s="69"/>
      <c r="R16" s="69"/>
      <c r="S16" s="69"/>
      <c r="T16" s="69"/>
      <c r="U16" s="69"/>
      <c r="V16" s="69"/>
      <c r="W16" s="69"/>
      <c r="X16" s="69"/>
      <c r="Y16" s="69"/>
      <c r="Z16" s="69"/>
    </row>
    <row r="17" spans="1:26" ht="39.950000000000003" customHeight="1" x14ac:dyDescent="0.25">
      <c r="A17" s="136">
        <v>14</v>
      </c>
      <c r="B17" s="37">
        <v>18</v>
      </c>
      <c r="C17" s="139" t="s">
        <v>85</v>
      </c>
      <c r="D17" s="66" t="s">
        <v>40</v>
      </c>
      <c r="E17" s="91" t="s">
        <v>66</v>
      </c>
      <c r="F17" s="67" t="s">
        <v>76</v>
      </c>
      <c r="G17" s="68" t="s">
        <v>77</v>
      </c>
      <c r="H17" s="31">
        <v>17500</v>
      </c>
      <c r="I17" s="96">
        <v>1</v>
      </c>
      <c r="J17" s="81">
        <f t="shared" si="0"/>
        <v>1</v>
      </c>
      <c r="K17" s="82" t="str">
        <f t="shared" si="1"/>
        <v>OK</v>
      </c>
      <c r="L17" s="69"/>
      <c r="M17" s="70"/>
      <c r="N17" s="69"/>
      <c r="O17" s="69"/>
      <c r="P17" s="69"/>
      <c r="Q17" s="69"/>
      <c r="R17" s="69"/>
      <c r="S17" s="69"/>
      <c r="T17" s="69"/>
      <c r="U17" s="69"/>
      <c r="V17" s="69"/>
      <c r="W17" s="69"/>
      <c r="X17" s="69"/>
      <c r="Y17" s="69"/>
      <c r="Z17" s="69"/>
    </row>
    <row r="18" spans="1:26" ht="39.950000000000003" customHeight="1" x14ac:dyDescent="0.25">
      <c r="A18" s="137"/>
      <c r="B18" s="34">
        <v>19</v>
      </c>
      <c r="C18" s="140"/>
      <c r="D18" s="66" t="s">
        <v>41</v>
      </c>
      <c r="E18" s="91" t="s">
        <v>67</v>
      </c>
      <c r="F18" s="67" t="s">
        <v>76</v>
      </c>
      <c r="G18" s="68" t="s">
        <v>77</v>
      </c>
      <c r="H18" s="31">
        <v>6028</v>
      </c>
      <c r="I18" s="96">
        <v>1</v>
      </c>
      <c r="J18" s="81">
        <f t="shared" si="0"/>
        <v>1</v>
      </c>
      <c r="K18" s="82" t="str">
        <f t="shared" si="1"/>
        <v>OK</v>
      </c>
      <c r="L18" s="69"/>
      <c r="M18" s="70"/>
      <c r="N18" s="69"/>
      <c r="O18" s="69"/>
      <c r="P18" s="69"/>
      <c r="Q18" s="69"/>
      <c r="R18" s="69"/>
      <c r="S18" s="69"/>
      <c r="T18" s="69"/>
      <c r="U18" s="69"/>
      <c r="V18" s="69"/>
      <c r="W18" s="69"/>
      <c r="X18" s="69"/>
      <c r="Y18" s="69"/>
      <c r="Z18" s="69"/>
    </row>
    <row r="19" spans="1:26" ht="39.950000000000003" customHeight="1" x14ac:dyDescent="0.25">
      <c r="A19" s="137"/>
      <c r="B19" s="37">
        <v>20</v>
      </c>
      <c r="C19" s="140"/>
      <c r="D19" s="50" t="s">
        <v>42</v>
      </c>
      <c r="E19" s="92" t="s">
        <v>68</v>
      </c>
      <c r="F19" s="52" t="s">
        <v>76</v>
      </c>
      <c r="G19" s="51" t="s">
        <v>77</v>
      </c>
      <c r="H19" s="29">
        <v>8100</v>
      </c>
      <c r="I19" s="96">
        <v>1</v>
      </c>
      <c r="J19" s="81">
        <f t="shared" si="0"/>
        <v>1</v>
      </c>
      <c r="K19" s="82" t="str">
        <f t="shared" si="1"/>
        <v>OK</v>
      </c>
      <c r="L19" s="8"/>
      <c r="M19" s="8"/>
      <c r="N19" s="8"/>
      <c r="O19" s="8"/>
      <c r="P19" s="8"/>
      <c r="Q19" s="8"/>
      <c r="R19" s="8"/>
      <c r="S19" s="8"/>
      <c r="T19" s="8"/>
      <c r="U19" s="69"/>
      <c r="V19" s="69"/>
      <c r="W19" s="69"/>
      <c r="X19" s="69"/>
      <c r="Y19" s="69"/>
      <c r="Z19" s="8"/>
    </row>
    <row r="20" spans="1:26" ht="39.950000000000003" customHeight="1" x14ac:dyDescent="0.25">
      <c r="A20" s="137"/>
      <c r="B20" s="34">
        <v>21</v>
      </c>
      <c r="C20" s="140"/>
      <c r="D20" s="72" t="s">
        <v>43</v>
      </c>
      <c r="E20" s="93" t="s">
        <v>69</v>
      </c>
      <c r="F20" s="74" t="s">
        <v>76</v>
      </c>
      <c r="G20" s="73" t="s">
        <v>77</v>
      </c>
      <c r="H20" s="31">
        <v>6925.08</v>
      </c>
      <c r="I20" s="96">
        <v>1</v>
      </c>
      <c r="J20" s="81">
        <f t="shared" si="0"/>
        <v>1</v>
      </c>
      <c r="K20" s="82" t="str">
        <f t="shared" si="1"/>
        <v>OK</v>
      </c>
      <c r="L20" s="69"/>
      <c r="M20" s="69"/>
      <c r="N20" s="69"/>
      <c r="O20" s="69"/>
      <c r="P20" s="69"/>
      <c r="Q20" s="69"/>
      <c r="R20" s="69"/>
      <c r="S20" s="69"/>
      <c r="T20" s="69"/>
      <c r="U20" s="69"/>
      <c r="V20" s="69"/>
      <c r="W20" s="69"/>
      <c r="X20" s="69"/>
      <c r="Y20" s="69"/>
      <c r="Z20" s="69"/>
    </row>
    <row r="21" spans="1:26" ht="39.950000000000003" customHeight="1" x14ac:dyDescent="0.25">
      <c r="A21" s="138"/>
      <c r="B21" s="37">
        <v>22</v>
      </c>
      <c r="C21" s="141"/>
      <c r="D21" s="72" t="s">
        <v>44</v>
      </c>
      <c r="E21" s="93" t="s">
        <v>70</v>
      </c>
      <c r="F21" s="74" t="s">
        <v>76</v>
      </c>
      <c r="G21" s="73" t="s">
        <v>77</v>
      </c>
      <c r="H21" s="31">
        <v>6762.77</v>
      </c>
      <c r="I21" s="96">
        <v>1</v>
      </c>
      <c r="J21" s="81">
        <f t="shared" si="0"/>
        <v>1</v>
      </c>
      <c r="K21" s="82" t="str">
        <f t="shared" si="1"/>
        <v>OK</v>
      </c>
      <c r="L21" s="69"/>
      <c r="M21" s="69"/>
      <c r="N21" s="69"/>
      <c r="O21" s="69"/>
      <c r="P21" s="69"/>
      <c r="Q21" s="69"/>
      <c r="R21" s="69"/>
      <c r="S21" s="69"/>
      <c r="T21" s="69"/>
      <c r="U21" s="69"/>
      <c r="V21" s="69"/>
      <c r="W21" s="69"/>
      <c r="X21" s="69"/>
      <c r="Y21" s="69"/>
      <c r="Z21" s="69"/>
    </row>
    <row r="22" spans="1:26" ht="39.950000000000003" customHeight="1" x14ac:dyDescent="0.25">
      <c r="A22" s="47">
        <v>15</v>
      </c>
      <c r="B22" s="34">
        <v>23</v>
      </c>
      <c r="C22" s="57" t="s">
        <v>80</v>
      </c>
      <c r="D22" s="72" t="s">
        <v>45</v>
      </c>
      <c r="E22" s="93" t="s">
        <v>71</v>
      </c>
      <c r="F22" s="74" t="s">
        <v>76</v>
      </c>
      <c r="G22" s="73" t="s">
        <v>77</v>
      </c>
      <c r="H22" s="31">
        <v>30100</v>
      </c>
      <c r="I22" s="96">
        <v>0</v>
      </c>
      <c r="J22" s="81">
        <f t="shared" si="0"/>
        <v>0</v>
      </c>
      <c r="K22" s="82" t="str">
        <f t="shared" si="1"/>
        <v>OK</v>
      </c>
      <c r="L22" s="69"/>
      <c r="M22" s="69"/>
      <c r="N22" s="69"/>
      <c r="O22" s="69"/>
      <c r="P22" s="69"/>
      <c r="Q22" s="69"/>
      <c r="R22" s="69"/>
      <c r="S22" s="69"/>
      <c r="T22" s="69"/>
      <c r="U22" s="69"/>
      <c r="V22" s="69"/>
      <c r="W22" s="69"/>
      <c r="X22" s="69"/>
      <c r="Y22" s="69"/>
      <c r="Z22" s="69"/>
    </row>
    <row r="23" spans="1:26" ht="49.5" customHeight="1" x14ac:dyDescent="0.25">
      <c r="A23" s="47">
        <v>16</v>
      </c>
      <c r="B23" s="37">
        <v>24</v>
      </c>
      <c r="C23" s="71" t="s">
        <v>86</v>
      </c>
      <c r="D23" s="72" t="s">
        <v>46</v>
      </c>
      <c r="E23" s="93" t="s">
        <v>72</v>
      </c>
      <c r="F23" s="74" t="s">
        <v>76</v>
      </c>
      <c r="G23" s="73" t="s">
        <v>77</v>
      </c>
      <c r="H23" s="31">
        <v>3239.6</v>
      </c>
      <c r="I23" s="96">
        <v>0</v>
      </c>
      <c r="J23" s="81">
        <f t="shared" si="0"/>
        <v>0</v>
      </c>
      <c r="K23" s="82" t="str">
        <f t="shared" si="1"/>
        <v>OK</v>
      </c>
      <c r="L23" s="69"/>
      <c r="M23" s="69"/>
      <c r="N23" s="69"/>
      <c r="O23" s="69"/>
      <c r="P23" s="69"/>
      <c r="Q23" s="69"/>
      <c r="R23" s="69"/>
      <c r="S23" s="69"/>
      <c r="T23" s="69"/>
      <c r="U23" s="69"/>
      <c r="V23" s="69"/>
      <c r="W23" s="69"/>
      <c r="X23" s="69"/>
      <c r="Y23" s="69"/>
      <c r="Z23" s="69"/>
    </row>
    <row r="24" spans="1:26" ht="39.950000000000003" customHeight="1" x14ac:dyDescent="0.25">
      <c r="A24" s="47">
        <v>18</v>
      </c>
      <c r="B24" s="37">
        <v>26</v>
      </c>
      <c r="C24" s="57" t="s">
        <v>80</v>
      </c>
      <c r="D24" s="72" t="s">
        <v>47</v>
      </c>
      <c r="E24" s="93" t="s">
        <v>73</v>
      </c>
      <c r="F24" s="74" t="s">
        <v>76</v>
      </c>
      <c r="G24" s="73" t="s">
        <v>77</v>
      </c>
      <c r="H24" s="31">
        <v>2140.61</v>
      </c>
      <c r="I24" s="96">
        <v>0</v>
      </c>
      <c r="J24" s="81">
        <f t="shared" si="0"/>
        <v>0</v>
      </c>
      <c r="K24" s="82" t="str">
        <f t="shared" si="1"/>
        <v>OK</v>
      </c>
      <c r="L24" s="69"/>
      <c r="M24" s="69"/>
      <c r="N24" s="69"/>
      <c r="O24" s="69"/>
      <c r="P24" s="69"/>
      <c r="Q24" s="69"/>
      <c r="R24" s="69"/>
      <c r="S24" s="69"/>
      <c r="T24" s="69"/>
      <c r="U24" s="69"/>
      <c r="V24" s="69"/>
      <c r="W24" s="69"/>
      <c r="X24" s="69"/>
      <c r="Y24" s="69"/>
      <c r="Z24" s="69"/>
    </row>
    <row r="25" spans="1:26" ht="39.950000000000003" customHeight="1" x14ac:dyDescent="0.25">
      <c r="A25" s="47">
        <v>19</v>
      </c>
      <c r="B25" s="34">
        <v>27</v>
      </c>
      <c r="C25" s="65" t="s">
        <v>82</v>
      </c>
      <c r="D25" s="72" t="s">
        <v>48</v>
      </c>
      <c r="E25" s="93" t="s">
        <v>74</v>
      </c>
      <c r="F25" s="74" t="s">
        <v>76</v>
      </c>
      <c r="G25" s="73" t="s">
        <v>77</v>
      </c>
      <c r="H25" s="31">
        <v>4749.99</v>
      </c>
      <c r="I25" s="96">
        <v>0</v>
      </c>
      <c r="J25" s="81">
        <f t="shared" si="0"/>
        <v>0</v>
      </c>
      <c r="K25" s="82" t="str">
        <f t="shared" si="1"/>
        <v>OK</v>
      </c>
      <c r="L25" s="69"/>
      <c r="M25" s="69"/>
      <c r="N25" s="69"/>
      <c r="O25" s="69"/>
      <c r="P25" s="69"/>
      <c r="Q25" s="69"/>
      <c r="R25" s="69"/>
      <c r="S25" s="69"/>
      <c r="T25" s="69"/>
      <c r="U25" s="69"/>
      <c r="V25" s="69"/>
      <c r="W25" s="69"/>
      <c r="X25" s="69"/>
      <c r="Y25" s="69"/>
      <c r="Z25" s="69"/>
    </row>
    <row r="26" spans="1:26" ht="39.950000000000003" customHeight="1" x14ac:dyDescent="0.25">
      <c r="A26" s="136">
        <v>20</v>
      </c>
      <c r="B26" s="37">
        <v>28</v>
      </c>
      <c r="C26" s="142" t="s">
        <v>87</v>
      </c>
      <c r="D26" s="72" t="s">
        <v>49</v>
      </c>
      <c r="E26" s="93" t="s">
        <v>75</v>
      </c>
      <c r="F26" s="74" t="s">
        <v>76</v>
      </c>
      <c r="G26" s="73" t="s">
        <v>77</v>
      </c>
      <c r="H26" s="31">
        <v>19713</v>
      </c>
      <c r="I26" s="96">
        <v>0</v>
      </c>
      <c r="J26" s="81">
        <f t="shared" si="0"/>
        <v>0</v>
      </c>
      <c r="K26" s="82" t="str">
        <f t="shared" si="1"/>
        <v>OK</v>
      </c>
      <c r="L26" s="69"/>
      <c r="M26" s="69"/>
      <c r="N26" s="69"/>
      <c r="O26" s="69"/>
      <c r="P26" s="69"/>
      <c r="Q26" s="69"/>
      <c r="R26" s="69"/>
      <c r="S26" s="69"/>
      <c r="T26" s="69"/>
      <c r="U26" s="69"/>
      <c r="V26" s="69"/>
      <c r="W26" s="69"/>
      <c r="X26" s="69"/>
      <c r="Y26" s="69"/>
      <c r="Z26" s="69"/>
    </row>
    <row r="27" spans="1:26" ht="39.950000000000003" customHeight="1" x14ac:dyDescent="0.25">
      <c r="A27" s="137"/>
      <c r="B27" s="34">
        <v>29</v>
      </c>
      <c r="C27" s="143"/>
      <c r="D27" s="72" t="s">
        <v>50</v>
      </c>
      <c r="E27" s="93" t="s">
        <v>75</v>
      </c>
      <c r="F27" s="74" t="s">
        <v>76</v>
      </c>
      <c r="G27" s="73" t="s">
        <v>77</v>
      </c>
      <c r="H27" s="31">
        <v>19713</v>
      </c>
      <c r="I27" s="96">
        <v>0</v>
      </c>
      <c r="J27" s="81">
        <f t="shared" si="0"/>
        <v>0</v>
      </c>
      <c r="K27" s="82" t="str">
        <f t="shared" si="1"/>
        <v>OK</v>
      </c>
      <c r="L27" s="69"/>
      <c r="M27" s="69"/>
      <c r="N27" s="69"/>
      <c r="O27" s="69"/>
      <c r="P27" s="69"/>
      <c r="Q27" s="69"/>
      <c r="R27" s="69"/>
      <c r="S27" s="69"/>
      <c r="T27" s="69"/>
      <c r="U27" s="69"/>
      <c r="V27" s="69"/>
      <c r="W27" s="69"/>
      <c r="X27" s="69"/>
      <c r="Y27" s="69"/>
      <c r="Z27" s="69"/>
    </row>
    <row r="28" spans="1:26" ht="39.950000000000003" customHeight="1" x14ac:dyDescent="0.25">
      <c r="A28" s="137"/>
      <c r="B28" s="37">
        <v>30</v>
      </c>
      <c r="C28" s="143"/>
      <c r="D28" s="72" t="s">
        <v>51</v>
      </c>
      <c r="E28" s="93" t="s">
        <v>75</v>
      </c>
      <c r="F28" s="74" t="s">
        <v>76</v>
      </c>
      <c r="G28" s="73" t="s">
        <v>77</v>
      </c>
      <c r="H28" s="31">
        <v>26239</v>
      </c>
      <c r="I28" s="96">
        <v>1</v>
      </c>
      <c r="J28" s="81">
        <f t="shared" si="0"/>
        <v>1</v>
      </c>
      <c r="K28" s="82" t="str">
        <f t="shared" si="1"/>
        <v>OK</v>
      </c>
      <c r="L28" s="69"/>
      <c r="M28" s="69"/>
      <c r="N28" s="69"/>
      <c r="O28" s="69"/>
      <c r="P28" s="69"/>
      <c r="Q28" s="69"/>
      <c r="R28" s="69"/>
      <c r="S28" s="69"/>
      <c r="T28" s="69"/>
      <c r="U28" s="69"/>
      <c r="V28" s="69"/>
      <c r="W28" s="69"/>
      <c r="X28" s="69"/>
      <c r="Y28" s="69"/>
      <c r="Z28" s="69"/>
    </row>
    <row r="29" spans="1:26" ht="27.95" customHeight="1" x14ac:dyDescent="0.25">
      <c r="A29" s="138"/>
      <c r="B29" s="61">
        <v>31</v>
      </c>
      <c r="C29" s="144"/>
      <c r="D29" s="50" t="s">
        <v>52</v>
      </c>
      <c r="E29" s="92" t="s">
        <v>75</v>
      </c>
      <c r="F29" s="62" t="s">
        <v>76</v>
      </c>
      <c r="G29" s="63" t="s">
        <v>77</v>
      </c>
      <c r="H29" s="64">
        <v>63503</v>
      </c>
      <c r="I29" s="96">
        <v>0</v>
      </c>
      <c r="J29" s="81">
        <f t="shared" si="0"/>
        <v>0</v>
      </c>
      <c r="K29" s="82" t="str">
        <f t="shared" si="1"/>
        <v>OK</v>
      </c>
      <c r="L29" s="8"/>
      <c r="M29" s="8"/>
      <c r="N29" s="8"/>
      <c r="O29" s="8"/>
      <c r="P29" s="8"/>
      <c r="Q29" s="8"/>
      <c r="R29" s="8"/>
      <c r="S29" s="8"/>
      <c r="T29" s="8"/>
      <c r="U29" s="69"/>
      <c r="V29" s="69"/>
      <c r="W29" s="69"/>
      <c r="X29" s="69"/>
      <c r="Y29" s="69"/>
      <c r="Z29" s="8"/>
    </row>
    <row r="30" spans="1:26" s="46" customFormat="1" ht="15.75" x14ac:dyDescent="0.25">
      <c r="A30" s="40"/>
      <c r="B30" s="40"/>
      <c r="C30" s="94"/>
      <c r="D30" s="41"/>
      <c r="E30" s="42"/>
      <c r="F30" s="42"/>
      <c r="G30" s="42"/>
      <c r="H30" s="43"/>
      <c r="I30" s="97">
        <f>SUM(I4:I29)</f>
        <v>10</v>
      </c>
      <c r="J30" s="79">
        <f>SUM(J4:J29)</f>
        <v>10</v>
      </c>
      <c r="K30" s="44"/>
      <c r="L30" s="45">
        <f t="shared" ref="L30:T30" si="2">SUMPRODUCT($H$4:$H$29,L4:L29)</f>
        <v>0</v>
      </c>
      <c r="M30" s="45">
        <f t="shared" si="2"/>
        <v>0</v>
      </c>
      <c r="N30" s="45">
        <f t="shared" si="2"/>
        <v>0</v>
      </c>
      <c r="O30" s="45">
        <f t="shared" si="2"/>
        <v>0</v>
      </c>
      <c r="P30" s="45">
        <f t="shared" si="2"/>
        <v>0</v>
      </c>
      <c r="Q30" s="45">
        <f t="shared" si="2"/>
        <v>0</v>
      </c>
      <c r="R30" s="45">
        <f t="shared" si="2"/>
        <v>0</v>
      </c>
      <c r="S30" s="45">
        <f t="shared" si="2"/>
        <v>0</v>
      </c>
      <c r="T30" s="45">
        <f t="shared" si="2"/>
        <v>0</v>
      </c>
      <c r="U30" s="45"/>
      <c r="V30" s="45"/>
      <c r="W30" s="45"/>
      <c r="X30" s="45"/>
      <c r="Y30" s="45"/>
      <c r="Z30" s="45">
        <f>SUMPRODUCT($H$4:$H$29,Z4:Z29)</f>
        <v>0</v>
      </c>
    </row>
    <row r="31" spans="1:26" ht="15.75" thickBot="1" x14ac:dyDescent="0.3">
      <c r="M31" s="27"/>
    </row>
    <row r="32" spans="1:26" ht="15.75" thickBot="1" x14ac:dyDescent="0.3">
      <c r="C32" s="145" t="s">
        <v>104</v>
      </c>
      <c r="D32" s="146"/>
      <c r="E32" s="146"/>
      <c r="F32" s="146"/>
      <c r="G32" s="146"/>
      <c r="H32" s="147"/>
    </row>
  </sheetData>
  <autoFilter ref="A3:Z30" xr:uid="{00000000-0001-0000-0000-000000000000}"/>
  <mergeCells count="27">
    <mergeCell ref="N1:N2"/>
    <mergeCell ref="A2:H2"/>
    <mergeCell ref="I2:K2"/>
    <mergeCell ref="A1:C1"/>
    <mergeCell ref="D1:H1"/>
    <mergeCell ref="I1:K1"/>
    <mergeCell ref="L1:L2"/>
    <mergeCell ref="M1:M2"/>
    <mergeCell ref="Z1:Z2"/>
    <mergeCell ref="O1:O2"/>
    <mergeCell ref="P1:P2"/>
    <mergeCell ref="Q1:Q2"/>
    <mergeCell ref="R1:R2"/>
    <mergeCell ref="S1:S2"/>
    <mergeCell ref="T1:T2"/>
    <mergeCell ref="U1:U2"/>
    <mergeCell ref="V1:V2"/>
    <mergeCell ref="W1:W2"/>
    <mergeCell ref="X1:X2"/>
    <mergeCell ref="Y1:Y2"/>
    <mergeCell ref="C32:H32"/>
    <mergeCell ref="A4:A8"/>
    <mergeCell ref="C4:C8"/>
    <mergeCell ref="A17:A21"/>
    <mergeCell ref="C17:C21"/>
    <mergeCell ref="A26:A29"/>
    <mergeCell ref="C26:C29"/>
  </mergeCells>
  <conditionalFormatting sqref="L4:Z29">
    <cfRule type="cellIs" dxfId="24" priority="3" stopIfTrue="1" operator="greaterThan">
      <formula>0</formula>
    </cfRule>
    <cfRule type="cellIs" dxfId="23" priority="4" stopIfTrue="1" operator="greaterThan">
      <formula>0</formula>
    </cfRule>
    <cfRule type="cellIs" dxfId="22" priority="5" stopIfTrue="1" operator="greaterThan">
      <formula>0</formula>
    </cfRule>
  </conditionalFormatting>
  <conditionalFormatting sqref="J4:J29">
    <cfRule type="cellIs" dxfId="21" priority="1" operator="lessThan">
      <formula>0</formula>
    </cfRule>
    <cfRule type="cellIs" dxfId="20" priority="2" operator="lessThan">
      <formula>0</formula>
    </cfRule>
  </conditionalFormatting>
  <pageMargins left="0.74791666666666667" right="0.74791666666666667" top="0.98402777777777772" bottom="0.98402777777777772" header="0.51180555555555551" footer="0.51180555555555551"/>
  <pageSetup paperSize="9" firstPageNumber="0" orientation="landscape" horizontalDpi="300" verticalDpi="300" r:id="rId1"/>
  <headerFooter alignWithMargins="0"/>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14</vt:i4>
      </vt:variant>
    </vt:vector>
  </HeadingPairs>
  <TitlesOfParts>
    <vt:vector size="14" baseType="lpstr">
      <vt:lpstr>REITORIA-SETIC</vt:lpstr>
      <vt:lpstr>ESAG</vt:lpstr>
      <vt:lpstr>CEAD</vt:lpstr>
      <vt:lpstr>CEART</vt:lpstr>
      <vt:lpstr>FAED</vt:lpstr>
      <vt:lpstr>CEFID</vt:lpstr>
      <vt:lpstr>CCT</vt:lpstr>
      <vt:lpstr>CAV</vt:lpstr>
      <vt:lpstr>CEAVI</vt:lpstr>
      <vt:lpstr>CEPLAN</vt:lpstr>
      <vt:lpstr>CEO</vt:lpstr>
      <vt:lpstr>CESFI</vt:lpstr>
      <vt:lpstr>CERES</vt:lpstr>
      <vt:lpstr>GESTOR</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Home</dc:creator>
  <cp:lastModifiedBy>LETÍCIA-SEGECON/FPOLIS</cp:lastModifiedBy>
  <cp:lastPrinted>2014-06-04T18:55:53Z</cp:lastPrinted>
  <dcterms:created xsi:type="dcterms:W3CDTF">2010-06-19T20:43:11Z</dcterms:created>
  <dcterms:modified xsi:type="dcterms:W3CDTF">2024-12-03T20:55:02Z</dcterms:modified>
</cp:coreProperties>
</file>